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F279" i="9"/>
  <c r="F278" i="9"/>
  <c r="F277" i="9"/>
  <c r="F275" i="9" s="1"/>
  <c r="F276" i="9"/>
  <c r="L274" i="9"/>
  <c r="F274" i="9" s="1"/>
  <c r="H274" i="9"/>
  <c r="I273" i="9"/>
  <c r="E273" i="9" s="1"/>
  <c r="H273" i="9"/>
  <c r="F273" i="9"/>
  <c r="B273" i="9"/>
  <c r="E272" i="9"/>
  <c r="M271" i="9"/>
  <c r="L271" i="9"/>
  <c r="F271" i="9"/>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L237" i="9"/>
  <c r="E237" i="9"/>
  <c r="B237" i="9"/>
  <c r="M236" i="9"/>
  <c r="L236" i="9"/>
  <c r="F236" i="9"/>
  <c r="E236" i="9"/>
  <c r="B236" i="9" s="1"/>
  <c r="M235" i="9"/>
  <c r="L235" i="9"/>
  <c r="F235" i="9"/>
  <c r="B235" i="9" s="1"/>
  <c r="E235" i="9"/>
  <c r="M234" i="9"/>
  <c r="L234" i="9"/>
  <c r="F234" i="9" s="1"/>
  <c r="E234" i="9"/>
  <c r="B234" i="9"/>
  <c r="M233" i="9"/>
  <c r="F233" i="9" s="1"/>
  <c r="L233" i="9"/>
  <c r="E233" i="9"/>
  <c r="B233" i="9" s="1"/>
  <c r="M232" i="9"/>
  <c r="L232" i="9"/>
  <c r="F232" i="9"/>
  <c r="E232" i="9"/>
  <c r="M231" i="9"/>
  <c r="L231" i="9"/>
  <c r="F231" i="9"/>
  <c r="B231" i="9" s="1"/>
  <c r="E231" i="9"/>
  <c r="M230" i="9"/>
  <c r="L230" i="9"/>
  <c r="F230" i="9" s="1"/>
  <c r="E230" i="9"/>
  <c r="B230" i="9" s="1"/>
  <c r="M229" i="9"/>
  <c r="L229" i="9"/>
  <c r="F229" i="9"/>
  <c r="B229" i="9" s="1"/>
  <c r="E229" i="9"/>
  <c r="M228" i="9"/>
  <c r="L228" i="9"/>
  <c r="F228" i="9" s="1"/>
  <c r="E228" i="9"/>
  <c r="M227" i="9"/>
  <c r="L227" i="9"/>
  <c r="E227" i="9"/>
  <c r="M226" i="9"/>
  <c r="L226" i="9"/>
  <c r="E226" i="9"/>
  <c r="H225" i="9"/>
  <c r="E225" i="9" s="1"/>
  <c r="G225" i="9"/>
  <c r="F225" i="9"/>
  <c r="B225" i="9"/>
  <c r="M224" i="9"/>
  <c r="L224" i="9"/>
  <c r="F224" i="9"/>
  <c r="E224" i="9"/>
  <c r="B224" i="9" s="1"/>
  <c r="M223" i="9"/>
  <c r="L223" i="9"/>
  <c r="F223" i="9"/>
  <c r="B223" i="9" s="1"/>
  <c r="E223" i="9"/>
  <c r="M222" i="9"/>
  <c r="L222" i="9"/>
  <c r="F222" i="9" s="1"/>
  <c r="E222" i="9"/>
  <c r="B222" i="9" s="1"/>
  <c r="M221" i="9"/>
  <c r="L221" i="9"/>
  <c r="F221" i="9"/>
  <c r="B221" i="9" s="1"/>
  <c r="E221" i="9"/>
  <c r="M220" i="9"/>
  <c r="L220" i="9"/>
  <c r="F220" i="9" s="1"/>
  <c r="E220" i="9"/>
  <c r="M219" i="9"/>
  <c r="L219" i="9"/>
  <c r="F219" i="9" s="1"/>
  <c r="B219" i="9" s="1"/>
  <c r="E219" i="9"/>
  <c r="M218" i="9"/>
  <c r="L218" i="9"/>
  <c r="E218" i="9"/>
  <c r="M217" i="9"/>
  <c r="F217" i="9" s="1"/>
  <c r="B217" i="9" s="1"/>
  <c r="L217" i="9"/>
  <c r="E217" i="9"/>
  <c r="M216" i="9"/>
  <c r="L216" i="9"/>
  <c r="F216" i="9" s="1"/>
  <c r="E216" i="9"/>
  <c r="M215" i="9"/>
  <c r="L215" i="9"/>
  <c r="F215" i="9"/>
  <c r="B215" i="9" s="1"/>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F36" i="9"/>
  <c r="B36" i="9"/>
  <c r="H35" i="9"/>
  <c r="G35" i="9"/>
  <c r="F35" i="9"/>
  <c r="E35" i="9"/>
  <c r="B35" i="9" s="1"/>
  <c r="H34" i="9"/>
  <c r="G34" i="9"/>
  <c r="F34" i="9"/>
  <c r="E34" i="9"/>
  <c r="H33" i="9"/>
  <c r="G33" i="9"/>
  <c r="E33" i="9" s="1"/>
  <c r="B33" i="9" s="1"/>
  <c r="F33" i="9"/>
  <c r="H32" i="9"/>
  <c r="G32" i="9"/>
  <c r="E32" i="9" s="1"/>
  <c r="F32" i="9"/>
  <c r="B32" i="9"/>
  <c r="H31" i="9"/>
  <c r="G31" i="9"/>
  <c r="F31" i="9"/>
  <c r="E31" i="9"/>
  <c r="B31" i="9" s="1"/>
  <c r="H30" i="9"/>
  <c r="G30" i="9"/>
  <c r="F30" i="9"/>
  <c r="E30" i="9"/>
  <c r="H29" i="9"/>
  <c r="G29" i="9"/>
  <c r="E29" i="9" s="1"/>
  <c r="B29" i="9" s="1"/>
  <c r="F29" i="9"/>
  <c r="H28" i="9"/>
  <c r="G28" i="9"/>
  <c r="E28" i="9" s="1"/>
  <c r="F28" i="9"/>
  <c r="B28" i="9"/>
  <c r="H27" i="9"/>
  <c r="G27" i="9"/>
  <c r="F27" i="9"/>
  <c r="E27" i="9"/>
  <c r="B27" i="9" s="1"/>
  <c r="H26" i="9"/>
  <c r="G26" i="9"/>
  <c r="E26" i="9" s="1"/>
  <c r="F26" i="9"/>
  <c r="H25" i="9"/>
  <c r="G25" i="9"/>
  <c r="E25" i="9" s="1"/>
  <c r="B25" i="9" s="1"/>
  <c r="F25" i="9"/>
  <c r="H24" i="9"/>
  <c r="G24" i="9"/>
  <c r="E24" i="9" s="1"/>
  <c r="F24" i="9"/>
  <c r="B24" i="9"/>
  <c r="H23" i="9"/>
  <c r="G23" i="9"/>
  <c r="F23" i="9"/>
  <c r="E23" i="9"/>
  <c r="B23" i="9" s="1"/>
  <c r="H22" i="9"/>
  <c r="G22" i="9"/>
  <c r="F22" i="9"/>
  <c r="E22" i="9"/>
  <c r="H21" i="9"/>
  <c r="G21" i="9"/>
  <c r="E21" i="9" s="1"/>
  <c r="B21" i="9" s="1"/>
  <c r="F21" i="9"/>
  <c r="F20" i="9"/>
  <c r="F4" i="9"/>
  <c r="O3" i="9"/>
  <c r="I3" i="9"/>
  <c r="L212" i="9" s="1"/>
  <c r="H3" i="9"/>
  <c r="G3" i="9"/>
  <c r="D101" i="8"/>
  <c r="D95" i="8"/>
  <c r="D90" i="8"/>
  <c r="D85" i="8"/>
  <c r="D80" i="8"/>
  <c r="D75" i="8"/>
  <c r="D70" i="8"/>
  <c r="D65" i="8"/>
  <c r="D60" i="8"/>
  <c r="D55" i="8"/>
  <c r="D50" i="8"/>
  <c r="D44" i="8"/>
  <c r="D36" i="8"/>
  <c r="D26" i="8"/>
  <c r="D24" i="8"/>
  <c r="D18" i="8"/>
  <c r="D6" i="8" s="1"/>
  <c r="D8" i="8"/>
  <c r="E44" i="7"/>
  <c r="D44" i="7"/>
  <c r="E39" i="7"/>
  <c r="D39" i="7"/>
  <c r="E38" i="7"/>
  <c r="D38" i="7"/>
  <c r="E30" i="7"/>
  <c r="D30" i="7"/>
  <c r="E23" i="7"/>
  <c r="E22" i="7" s="1"/>
  <c r="D23" i="7"/>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412" i="1"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5"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4" i="3"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F173" i="5"/>
  <c r="F172" i="5"/>
  <c r="F171" i="5"/>
  <c r="E170" i="5"/>
  <c r="D1148" i="1" s="1"/>
  <c r="G1148" i="1" s="1"/>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F135" i="5"/>
  <c r="E135" i="5"/>
  <c r="D135" i="5"/>
  <c r="E134" i="5"/>
  <c r="D1112" i="1" s="1"/>
  <c r="G1112" i="1" s="1"/>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E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F593"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D529" i="4"/>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E420" i="4" s="1"/>
  <c r="D422" i="4"/>
  <c r="F422" i="4" s="1"/>
  <c r="E418" i="4"/>
  <c r="D418" i="4"/>
  <c r="F418" i="4" s="1"/>
  <c r="E417" i="4"/>
  <c r="E644" i="4" s="1"/>
  <c r="D417" i="4"/>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86" i="1" s="1"/>
  <c r="H386" i="1" s="1"/>
  <c r="D391" i="4"/>
  <c r="F390" i="4"/>
  <c r="F389" i="4"/>
  <c r="F388" i="4"/>
  <c r="E388" i="4"/>
  <c r="D388" i="4"/>
  <c r="F387" i="4"/>
  <c r="F386" i="4"/>
  <c r="F385" i="4"/>
  <c r="F384" i="4"/>
  <c r="F383" i="4"/>
  <c r="E383" i="4"/>
  <c r="E363" i="4" s="1"/>
  <c r="D358" i="1"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F120" i="4"/>
  <c r="E120" i="4"/>
  <c r="E106" i="4" s="1"/>
  <c r="D102" i="1"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D46" i="1" s="1"/>
  <c r="F49" i="4"/>
  <c r="F48" i="4"/>
  <c r="F47" i="4"/>
  <c r="F46" i="4"/>
  <c r="E45" i="4"/>
  <c r="E44" i="4" s="1"/>
  <c r="D45" i="4"/>
  <c r="F45" i="4" s="1"/>
  <c r="D44" i="4"/>
  <c r="F44" i="4" s="1"/>
  <c r="F43" i="4"/>
  <c r="F42" i="4"/>
  <c r="F41" i="4"/>
  <c r="F40" i="4"/>
  <c r="E40" i="4"/>
  <c r="D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G1578" i="1"/>
  <c r="C1578" i="1"/>
  <c r="G1577" i="1"/>
  <c r="C1577" i="1"/>
  <c r="H1577" i="1" s="1"/>
  <c r="C1576" i="1"/>
  <c r="H1575" i="1"/>
  <c r="G1575" i="1"/>
  <c r="C1575" i="1"/>
  <c r="H1574" i="1"/>
  <c r="G1574" i="1"/>
  <c r="C1574" i="1"/>
  <c r="C1573" i="1"/>
  <c r="H1573" i="1" s="1"/>
  <c r="C1572" i="1"/>
  <c r="H1571" i="1"/>
  <c r="C1571" i="1"/>
  <c r="G1571" i="1" s="1"/>
  <c r="H1570" i="1"/>
  <c r="G1570" i="1"/>
  <c r="C1570" i="1"/>
  <c r="C1569" i="1"/>
  <c r="H1569" i="1" s="1"/>
  <c r="C1568" i="1"/>
  <c r="H1567" i="1"/>
  <c r="G1567" i="1"/>
  <c r="C1567" i="1"/>
  <c r="H1566" i="1"/>
  <c r="G1566" i="1"/>
  <c r="C1566" i="1"/>
  <c r="C1565" i="1"/>
  <c r="H1565" i="1" s="1"/>
  <c r="C1564" i="1"/>
  <c r="H1563" i="1"/>
  <c r="C1563" i="1"/>
  <c r="G1563" i="1" s="1"/>
  <c r="H1562" i="1"/>
  <c r="G1562" i="1"/>
  <c r="C1562" i="1"/>
  <c r="C1561" i="1"/>
  <c r="H1561" i="1" s="1"/>
  <c r="C1560" i="1"/>
  <c r="H1559" i="1"/>
  <c r="C1559" i="1"/>
  <c r="G1559" i="1" s="1"/>
  <c r="H1558" i="1"/>
  <c r="G1558" i="1"/>
  <c r="C1558" i="1"/>
  <c r="C1557" i="1"/>
  <c r="H1557" i="1" s="1"/>
  <c r="C1556" i="1"/>
  <c r="C1555" i="1"/>
  <c r="G1555" i="1" s="1"/>
  <c r="H1554" i="1"/>
  <c r="G1554" i="1"/>
  <c r="C1554" i="1"/>
  <c r="C1553" i="1"/>
  <c r="C1552" i="1"/>
  <c r="H1552" i="1" s="1"/>
  <c r="C1551" i="1"/>
  <c r="H1550" i="1"/>
  <c r="G1550" i="1"/>
  <c r="C1550" i="1"/>
  <c r="H1549" i="1"/>
  <c r="C1549" i="1"/>
  <c r="G1549" i="1" s="1"/>
  <c r="C1548" i="1"/>
  <c r="C1547" i="1"/>
  <c r="G1547" i="1" s="1"/>
  <c r="H1546" i="1"/>
  <c r="G1546" i="1"/>
  <c r="C1546" i="1"/>
  <c r="C1545" i="1"/>
  <c r="C1544" i="1"/>
  <c r="H1544" i="1" s="1"/>
  <c r="C1543" i="1"/>
  <c r="H1542" i="1"/>
  <c r="G1542" i="1"/>
  <c r="C1542" i="1"/>
  <c r="H1541" i="1"/>
  <c r="C1541" i="1"/>
  <c r="G1541" i="1" s="1"/>
  <c r="C1540" i="1"/>
  <c r="C1539" i="1"/>
  <c r="G1539" i="1" s="1"/>
  <c r="H1538" i="1"/>
  <c r="G1538" i="1"/>
  <c r="C1538" i="1"/>
  <c r="C1537" i="1"/>
  <c r="C1536" i="1"/>
  <c r="H1536" i="1" s="1"/>
  <c r="C1535" i="1"/>
  <c r="H1534" i="1"/>
  <c r="G1534" i="1"/>
  <c r="C1534" i="1"/>
  <c r="H1533" i="1"/>
  <c r="C1533" i="1"/>
  <c r="G1533" i="1" s="1"/>
  <c r="C1532" i="1"/>
  <c r="C1531" i="1"/>
  <c r="G1531" i="1" s="1"/>
  <c r="H1530" i="1"/>
  <c r="G1530" i="1"/>
  <c r="C1530" i="1"/>
  <c r="C1529" i="1"/>
  <c r="C1528" i="1"/>
  <c r="H1528" i="1" s="1"/>
  <c r="C1527" i="1"/>
  <c r="H1526" i="1"/>
  <c r="G1526" i="1"/>
  <c r="C1526" i="1"/>
  <c r="H1525" i="1"/>
  <c r="C1525" i="1"/>
  <c r="G1525" i="1" s="1"/>
  <c r="C1523" i="1"/>
  <c r="G1523" i="1" s="1"/>
  <c r="H1522" i="1"/>
  <c r="G1522" i="1"/>
  <c r="C1522" i="1"/>
  <c r="C1521" i="1"/>
  <c r="C1520" i="1"/>
  <c r="H1520" i="1" s="1"/>
  <c r="C1519" i="1"/>
  <c r="C1516" i="1"/>
  <c r="H1516" i="1" s="1"/>
  <c r="H1515" i="1"/>
  <c r="C1515" i="1"/>
  <c r="G1515" i="1" s="1"/>
  <c r="H1514" i="1"/>
  <c r="G1514" i="1"/>
  <c r="C1514" i="1"/>
  <c r="C1513" i="1"/>
  <c r="H1513" i="1" s="1"/>
  <c r="G1512" i="1"/>
  <c r="C1512" i="1"/>
  <c r="H1512" i="1" s="1"/>
  <c r="C1511" i="1"/>
  <c r="G1511" i="1" s="1"/>
  <c r="H1510" i="1"/>
  <c r="G1510" i="1"/>
  <c r="C1510" i="1"/>
  <c r="H1509" i="1"/>
  <c r="G1509" i="1"/>
  <c r="C1509" i="1"/>
  <c r="C1508" i="1"/>
  <c r="H1508" i="1" s="1"/>
  <c r="H1507" i="1"/>
  <c r="C1507" i="1"/>
  <c r="G1507" i="1" s="1"/>
  <c r="H1506" i="1"/>
  <c r="G1506" i="1"/>
  <c r="C1506" i="1"/>
  <c r="C1505" i="1"/>
  <c r="H1505" i="1" s="1"/>
  <c r="G1504" i="1"/>
  <c r="C1504" i="1"/>
  <c r="H1504" i="1" s="1"/>
  <c r="C1503" i="1"/>
  <c r="G1503" i="1" s="1"/>
  <c r="H1502" i="1"/>
  <c r="G1502" i="1"/>
  <c r="C1502" i="1"/>
  <c r="H1501" i="1"/>
  <c r="G1501" i="1"/>
  <c r="C1501" i="1"/>
  <c r="C1500" i="1"/>
  <c r="H1500" i="1" s="1"/>
  <c r="H1499" i="1"/>
  <c r="C1499" i="1"/>
  <c r="G1499" i="1" s="1"/>
  <c r="H1498" i="1"/>
  <c r="G1498" i="1"/>
  <c r="C1498" i="1"/>
  <c r="C1497" i="1"/>
  <c r="H1497" i="1" s="1"/>
  <c r="G1496" i="1"/>
  <c r="C1496" i="1"/>
  <c r="H1496" i="1" s="1"/>
  <c r="C1495" i="1"/>
  <c r="G1495" i="1" s="1"/>
  <c r="H1494" i="1"/>
  <c r="G1494" i="1"/>
  <c r="C1494" i="1"/>
  <c r="H1493" i="1"/>
  <c r="G1493" i="1"/>
  <c r="C1493" i="1"/>
  <c r="C1492" i="1"/>
  <c r="H1492" i="1" s="1"/>
  <c r="H1491" i="1"/>
  <c r="C1491" i="1"/>
  <c r="G1491" i="1" s="1"/>
  <c r="H1490" i="1"/>
  <c r="G1490" i="1"/>
  <c r="C1490" i="1"/>
  <c r="C1489" i="1"/>
  <c r="H1489" i="1" s="1"/>
  <c r="G1488" i="1"/>
  <c r="C1488" i="1"/>
  <c r="H1488" i="1" s="1"/>
  <c r="C1487" i="1"/>
  <c r="G1487" i="1" s="1"/>
  <c r="H1486" i="1"/>
  <c r="G1486" i="1"/>
  <c r="C1486" i="1"/>
  <c r="H1485" i="1"/>
  <c r="G1485" i="1"/>
  <c r="C1485" i="1"/>
  <c r="C1484" i="1"/>
  <c r="H1484" i="1" s="1"/>
  <c r="H1483" i="1"/>
  <c r="C1483" i="1"/>
  <c r="G1483" i="1" s="1"/>
  <c r="H1482" i="1"/>
  <c r="G1482" i="1"/>
  <c r="C1482" i="1"/>
  <c r="C1481" i="1"/>
  <c r="H1481" i="1" s="1"/>
  <c r="G1480" i="1"/>
  <c r="C1480" i="1"/>
  <c r="H1480" i="1" s="1"/>
  <c r="J1479" i="1"/>
  <c r="H1479" i="1"/>
  <c r="G1479" i="1"/>
  <c r="I1479" i="1" s="1"/>
  <c r="D1479" i="1"/>
  <c r="C1479" i="1"/>
  <c r="D1478" i="1"/>
  <c r="C1478" i="1"/>
  <c r="G1478" i="1" s="1"/>
  <c r="J1477" i="1"/>
  <c r="D1477" i="1"/>
  <c r="H1477" i="1" s="1"/>
  <c r="C1477" i="1"/>
  <c r="D1476" i="1"/>
  <c r="H1476" i="1" s="1"/>
  <c r="C1476" i="1"/>
  <c r="D1475" i="1"/>
  <c r="C1475" i="1"/>
  <c r="D1474" i="1"/>
  <c r="C1474" i="1"/>
  <c r="H1473" i="1"/>
  <c r="I1473" i="1" s="1"/>
  <c r="D1473" i="1"/>
  <c r="C1473" i="1"/>
  <c r="G1473" i="1" s="1"/>
  <c r="J1472" i="1"/>
  <c r="H1472" i="1"/>
  <c r="D1472" i="1"/>
  <c r="G1472" i="1" s="1"/>
  <c r="C1472" i="1"/>
  <c r="J1471" i="1"/>
  <c r="D1471" i="1"/>
  <c r="C1471" i="1"/>
  <c r="D1470" i="1"/>
  <c r="C1470" i="1"/>
  <c r="G1470" i="1" s="1"/>
  <c r="H1469" i="1"/>
  <c r="D1469" i="1"/>
  <c r="C1469" i="1"/>
  <c r="G1469" i="1" s="1"/>
  <c r="J1468" i="1"/>
  <c r="H1468" i="1"/>
  <c r="D1468" i="1"/>
  <c r="G1468" i="1" s="1"/>
  <c r="C1468" i="1"/>
  <c r="J1467" i="1"/>
  <c r="D1467" i="1"/>
  <c r="C1467" i="1"/>
  <c r="D1466" i="1"/>
  <c r="C1466" i="1"/>
  <c r="H1465" i="1"/>
  <c r="I1465" i="1" s="1"/>
  <c r="D1465" i="1"/>
  <c r="C1465" i="1"/>
  <c r="G1465" i="1" s="1"/>
  <c r="J1464" i="1"/>
  <c r="H1464" i="1"/>
  <c r="D1464" i="1"/>
  <c r="G1464" i="1" s="1"/>
  <c r="C1464" i="1"/>
  <c r="J1463" i="1"/>
  <c r="D1463" i="1"/>
  <c r="C1463" i="1"/>
  <c r="D1462" i="1"/>
  <c r="C1462" i="1"/>
  <c r="D1461" i="1"/>
  <c r="C1461" i="1"/>
  <c r="H1460" i="1"/>
  <c r="I1460" i="1" s="1"/>
  <c r="D1460" i="1"/>
  <c r="C1460" i="1"/>
  <c r="G1460" i="1" s="1"/>
  <c r="J1459" i="1"/>
  <c r="H1459" i="1"/>
  <c r="D1459" i="1"/>
  <c r="G1459" i="1" s="1"/>
  <c r="I1459" i="1" s="1"/>
  <c r="C1459" i="1"/>
  <c r="D1458" i="1"/>
  <c r="C1458" i="1"/>
  <c r="D1457" i="1"/>
  <c r="C1457" i="1"/>
  <c r="H1456" i="1"/>
  <c r="I1456" i="1" s="1"/>
  <c r="D1456" i="1"/>
  <c r="C1456" i="1"/>
  <c r="G1456" i="1" s="1"/>
  <c r="J1455" i="1"/>
  <c r="H1455" i="1"/>
  <c r="D1455" i="1"/>
  <c r="G1455" i="1" s="1"/>
  <c r="I1455" i="1" s="1"/>
  <c r="C1455" i="1"/>
  <c r="D1454" i="1"/>
  <c r="D1453" i="1"/>
  <c r="H1452" i="1"/>
  <c r="I1452" i="1" s="1"/>
  <c r="D1452" i="1"/>
  <c r="C1452" i="1"/>
  <c r="G1452" i="1" s="1"/>
  <c r="J1451" i="1"/>
  <c r="H1451" i="1"/>
  <c r="D1451" i="1"/>
  <c r="G1451" i="1" s="1"/>
  <c r="C1451" i="1"/>
  <c r="J1450" i="1"/>
  <c r="D1450" i="1"/>
  <c r="C1450" i="1"/>
  <c r="D1449" i="1"/>
  <c r="C1449" i="1"/>
  <c r="H1448" i="1"/>
  <c r="I1448" i="1" s="1"/>
  <c r="D1448" i="1"/>
  <c r="C1448" i="1"/>
  <c r="G1448" i="1" s="1"/>
  <c r="J1447" i="1"/>
  <c r="H1447" i="1"/>
  <c r="D1447" i="1"/>
  <c r="G1447" i="1" s="1"/>
  <c r="C1447" i="1"/>
  <c r="J1446" i="1"/>
  <c r="D1446" i="1"/>
  <c r="C1446" i="1"/>
  <c r="D1445" i="1"/>
  <c r="C1445" i="1"/>
  <c r="H1444" i="1"/>
  <c r="G1444" i="1"/>
  <c r="I1444" i="1" s="1"/>
  <c r="D1444" i="1"/>
  <c r="C1444" i="1"/>
  <c r="J1444" i="1" s="1"/>
  <c r="G1443" i="1"/>
  <c r="I1443" i="1" s="1"/>
  <c r="D1443" i="1"/>
  <c r="C1443" i="1"/>
  <c r="H1443" i="1" s="1"/>
  <c r="H1442" i="1"/>
  <c r="D1442" i="1"/>
  <c r="C1442" i="1"/>
  <c r="J1442" i="1" s="1"/>
  <c r="J1441" i="1"/>
  <c r="D1441" i="1"/>
  <c r="C1441" i="1"/>
  <c r="H1440" i="1"/>
  <c r="G1440" i="1"/>
  <c r="I1440" i="1" s="1"/>
  <c r="D1440" i="1"/>
  <c r="C1440" i="1"/>
  <c r="J1440" i="1" s="1"/>
  <c r="G1439" i="1"/>
  <c r="I1439" i="1" s="1"/>
  <c r="D1439" i="1"/>
  <c r="C1439" i="1"/>
  <c r="H1439" i="1" s="1"/>
  <c r="D1438" i="1"/>
  <c r="G1438" i="1" s="1"/>
  <c r="C1438" i="1"/>
  <c r="D1437" i="1"/>
  <c r="C1437" i="1"/>
  <c r="D1436" i="1"/>
  <c r="D1434" i="1"/>
  <c r="G1434" i="1" s="1"/>
  <c r="C1434" i="1"/>
  <c r="D1433" i="1"/>
  <c r="C1433" i="1"/>
  <c r="D1432" i="1"/>
  <c r="C1432" i="1"/>
  <c r="H1432" i="1" s="1"/>
  <c r="G1431" i="1"/>
  <c r="D1431" i="1"/>
  <c r="C1431" i="1"/>
  <c r="H1431" i="1" s="1"/>
  <c r="D1430" i="1"/>
  <c r="G1430" i="1" s="1"/>
  <c r="C1430" i="1"/>
  <c r="D1429" i="1"/>
  <c r="C1429" i="1"/>
  <c r="D1428" i="1"/>
  <c r="C1428" i="1"/>
  <c r="H1428" i="1" s="1"/>
  <c r="G1427" i="1"/>
  <c r="D1427" i="1"/>
  <c r="C1427" i="1"/>
  <c r="H1427" i="1" s="1"/>
  <c r="D1426" i="1"/>
  <c r="G1426" i="1" s="1"/>
  <c r="C1426" i="1"/>
  <c r="D1425" i="1"/>
  <c r="C1425" i="1"/>
  <c r="D1424" i="1"/>
  <c r="C1424" i="1"/>
  <c r="H1424" i="1" s="1"/>
  <c r="G1423" i="1"/>
  <c r="D1423" i="1"/>
  <c r="C1423" i="1"/>
  <c r="H1423" i="1" s="1"/>
  <c r="D1422" i="1"/>
  <c r="G1422" i="1" s="1"/>
  <c r="C1422" i="1"/>
  <c r="D1421" i="1"/>
  <c r="C1421" i="1"/>
  <c r="D1420" i="1"/>
  <c r="C1420" i="1"/>
  <c r="H1420" i="1" s="1"/>
  <c r="G1419" i="1"/>
  <c r="D1419" i="1"/>
  <c r="C1419" i="1"/>
  <c r="H1419" i="1" s="1"/>
  <c r="D1418" i="1"/>
  <c r="G1418" i="1" s="1"/>
  <c r="C1418" i="1"/>
  <c r="D1417" i="1"/>
  <c r="C1417" i="1"/>
  <c r="D1416" i="1"/>
  <c r="C1416" i="1"/>
  <c r="H1416" i="1" s="1"/>
  <c r="G1415" i="1"/>
  <c r="D1415" i="1"/>
  <c r="C1415" i="1"/>
  <c r="H1415" i="1" s="1"/>
  <c r="D1414" i="1"/>
  <c r="G1414" i="1" s="1"/>
  <c r="C1414" i="1"/>
  <c r="D1413" i="1"/>
  <c r="C1413" i="1"/>
  <c r="C1412" i="1"/>
  <c r="G1411" i="1"/>
  <c r="D1411" i="1"/>
  <c r="C1411" i="1"/>
  <c r="H1411" i="1" s="1"/>
  <c r="D1410" i="1"/>
  <c r="G1410" i="1" s="1"/>
  <c r="C1410" i="1"/>
  <c r="D1409" i="1"/>
  <c r="C1409" i="1"/>
  <c r="C1408" i="1"/>
  <c r="G1407" i="1"/>
  <c r="D1407" i="1"/>
  <c r="C1407" i="1"/>
  <c r="H1407" i="1" s="1"/>
  <c r="D1406" i="1"/>
  <c r="G1406" i="1" s="1"/>
  <c r="C1406" i="1"/>
  <c r="D1405" i="1"/>
  <c r="C1405" i="1"/>
  <c r="D1404" i="1"/>
  <c r="C1404" i="1"/>
  <c r="H1404" i="1" s="1"/>
  <c r="G1403" i="1"/>
  <c r="D1403" i="1"/>
  <c r="C1403" i="1"/>
  <c r="H1403" i="1" s="1"/>
  <c r="D1402" i="1"/>
  <c r="G1402" i="1" s="1"/>
  <c r="C1402" i="1"/>
  <c r="D1401" i="1"/>
  <c r="C1401" i="1"/>
  <c r="D1400" i="1"/>
  <c r="C1400" i="1"/>
  <c r="H1400" i="1" s="1"/>
  <c r="G1399" i="1"/>
  <c r="D1399" i="1"/>
  <c r="C1399" i="1"/>
  <c r="H1399" i="1" s="1"/>
  <c r="D1398" i="1"/>
  <c r="G1398" i="1" s="1"/>
  <c r="C1398" i="1"/>
  <c r="D1397" i="1"/>
  <c r="C1397" i="1"/>
  <c r="D1396" i="1"/>
  <c r="C1396" i="1"/>
  <c r="H1396" i="1" s="1"/>
  <c r="G1395" i="1"/>
  <c r="D1395" i="1"/>
  <c r="C1395" i="1"/>
  <c r="H1395" i="1" s="1"/>
  <c r="D1394" i="1"/>
  <c r="G1394" i="1" s="1"/>
  <c r="C1394" i="1"/>
  <c r="D1393" i="1"/>
  <c r="C1393" i="1"/>
  <c r="D1392" i="1"/>
  <c r="C1392" i="1"/>
  <c r="H1392" i="1" s="1"/>
  <c r="G1391" i="1"/>
  <c r="D1391" i="1"/>
  <c r="C1391" i="1"/>
  <c r="H1391" i="1" s="1"/>
  <c r="D1390" i="1"/>
  <c r="G1390" i="1" s="1"/>
  <c r="C1390" i="1"/>
  <c r="D1389" i="1"/>
  <c r="C1389" i="1"/>
  <c r="D1388" i="1"/>
  <c r="C1388" i="1"/>
  <c r="H1388" i="1" s="1"/>
  <c r="G1387" i="1"/>
  <c r="D1387" i="1"/>
  <c r="C1387" i="1"/>
  <c r="H1387" i="1" s="1"/>
  <c r="D1386" i="1"/>
  <c r="G1386" i="1" s="1"/>
  <c r="C1386" i="1"/>
  <c r="D1385" i="1"/>
  <c r="C1385" i="1"/>
  <c r="D1384" i="1"/>
  <c r="C1384" i="1"/>
  <c r="H1384" i="1" s="1"/>
  <c r="G1383" i="1"/>
  <c r="D1383" i="1"/>
  <c r="C1383" i="1"/>
  <c r="H1383" i="1" s="1"/>
  <c r="D1382" i="1"/>
  <c r="G1382" i="1" s="1"/>
  <c r="C1382" i="1"/>
  <c r="D1381" i="1"/>
  <c r="C1381" i="1"/>
  <c r="D1380" i="1"/>
  <c r="C1380" i="1"/>
  <c r="H1380" i="1" s="1"/>
  <c r="G1379" i="1"/>
  <c r="D1379" i="1"/>
  <c r="C1379" i="1"/>
  <c r="H1379" i="1" s="1"/>
  <c r="D1378" i="1"/>
  <c r="G1378" i="1" s="1"/>
  <c r="C1378" i="1"/>
  <c r="D1377" i="1"/>
  <c r="C1377" i="1"/>
  <c r="D1376" i="1"/>
  <c r="C1376" i="1"/>
  <c r="H1376" i="1" s="1"/>
  <c r="G1375" i="1"/>
  <c r="D1375" i="1"/>
  <c r="C1375" i="1"/>
  <c r="H1375" i="1" s="1"/>
  <c r="D1374" i="1"/>
  <c r="G1374" i="1" s="1"/>
  <c r="C1374" i="1"/>
  <c r="D1373" i="1"/>
  <c r="C1373" i="1"/>
  <c r="D1372" i="1"/>
  <c r="C1372" i="1"/>
  <c r="H1372" i="1" s="1"/>
  <c r="G1371" i="1"/>
  <c r="D1371" i="1"/>
  <c r="C1371" i="1"/>
  <c r="H1371" i="1" s="1"/>
  <c r="D1370" i="1"/>
  <c r="G1370" i="1" s="1"/>
  <c r="C1370" i="1"/>
  <c r="D1369" i="1"/>
  <c r="C1369" i="1"/>
  <c r="D1368" i="1"/>
  <c r="C1368" i="1"/>
  <c r="H1368" i="1" s="1"/>
  <c r="G1367" i="1"/>
  <c r="D1367" i="1"/>
  <c r="C1367" i="1"/>
  <c r="H1367" i="1" s="1"/>
  <c r="D1366" i="1"/>
  <c r="G1366" i="1" s="1"/>
  <c r="C1366" i="1"/>
  <c r="D1365" i="1"/>
  <c r="C1365" i="1"/>
  <c r="D1364" i="1"/>
  <c r="C1364" i="1"/>
  <c r="H1364" i="1" s="1"/>
  <c r="G1363" i="1"/>
  <c r="D1363" i="1"/>
  <c r="C1363" i="1"/>
  <c r="H1363" i="1" s="1"/>
  <c r="D1362" i="1"/>
  <c r="G1362" i="1" s="1"/>
  <c r="C1362" i="1"/>
  <c r="D1361" i="1"/>
  <c r="C1361" i="1"/>
  <c r="D1360" i="1"/>
  <c r="C1360" i="1"/>
  <c r="H1360" i="1" s="1"/>
  <c r="G1359" i="1"/>
  <c r="D1359" i="1"/>
  <c r="C1359" i="1"/>
  <c r="H1359" i="1" s="1"/>
  <c r="D1358" i="1"/>
  <c r="G1358" i="1" s="1"/>
  <c r="C1358" i="1"/>
  <c r="D1357" i="1"/>
  <c r="C1357" i="1"/>
  <c r="D1356" i="1"/>
  <c r="C1356" i="1"/>
  <c r="H1356" i="1" s="1"/>
  <c r="G1355" i="1"/>
  <c r="D1355" i="1"/>
  <c r="C1355" i="1"/>
  <c r="H1355" i="1" s="1"/>
  <c r="D1354" i="1"/>
  <c r="G1354" i="1" s="1"/>
  <c r="C1354" i="1"/>
  <c r="D1353" i="1"/>
  <c r="C1353" i="1"/>
  <c r="D1352" i="1"/>
  <c r="C1352" i="1"/>
  <c r="H1352" i="1" s="1"/>
  <c r="G1351" i="1"/>
  <c r="D1351" i="1"/>
  <c r="C1351" i="1"/>
  <c r="H1351" i="1" s="1"/>
  <c r="D1350" i="1"/>
  <c r="G1350" i="1" s="1"/>
  <c r="C1350" i="1"/>
  <c r="D1349" i="1"/>
  <c r="C1349" i="1"/>
  <c r="D1348" i="1"/>
  <c r="C1348" i="1"/>
  <c r="H1348" i="1" s="1"/>
  <c r="G1347" i="1"/>
  <c r="D1347" i="1"/>
  <c r="C1347" i="1"/>
  <c r="H1347" i="1" s="1"/>
  <c r="D1346" i="1"/>
  <c r="G1346" i="1" s="1"/>
  <c r="C1346" i="1"/>
  <c r="D1345" i="1"/>
  <c r="C1345" i="1"/>
  <c r="D1344" i="1"/>
  <c r="C1344" i="1"/>
  <c r="H1344" i="1" s="1"/>
  <c r="G1343" i="1"/>
  <c r="D1343" i="1"/>
  <c r="C1343" i="1"/>
  <c r="H1343" i="1" s="1"/>
  <c r="D1342" i="1"/>
  <c r="G1342" i="1" s="1"/>
  <c r="C1342" i="1"/>
  <c r="D1341" i="1"/>
  <c r="C1341" i="1"/>
  <c r="D1340" i="1"/>
  <c r="C1340" i="1"/>
  <c r="H1340" i="1" s="1"/>
  <c r="G1339" i="1"/>
  <c r="D1339" i="1"/>
  <c r="C1339" i="1"/>
  <c r="H1339" i="1" s="1"/>
  <c r="D1338" i="1"/>
  <c r="G1338" i="1" s="1"/>
  <c r="C1338" i="1"/>
  <c r="D1337" i="1"/>
  <c r="C1337" i="1"/>
  <c r="D1336" i="1"/>
  <c r="C1336" i="1"/>
  <c r="G1335" i="1"/>
  <c r="D1335" i="1"/>
  <c r="C1335" i="1"/>
  <c r="H1335" i="1" s="1"/>
  <c r="D1334" i="1"/>
  <c r="G1334" i="1" s="1"/>
  <c r="C1334" i="1"/>
  <c r="D1333" i="1"/>
  <c r="C1333" i="1"/>
  <c r="D1332" i="1"/>
  <c r="C1332" i="1"/>
  <c r="G1331" i="1"/>
  <c r="D1331" i="1"/>
  <c r="C1331" i="1"/>
  <c r="H1331" i="1" s="1"/>
  <c r="G1330" i="1"/>
  <c r="D1330" i="1"/>
  <c r="C1330" i="1"/>
  <c r="D1329" i="1"/>
  <c r="D1328" i="1"/>
  <c r="C1328" i="1"/>
  <c r="G1327" i="1"/>
  <c r="D1327" i="1"/>
  <c r="C1327" i="1"/>
  <c r="H1327" i="1" s="1"/>
  <c r="D1326" i="1"/>
  <c r="G1326" i="1" s="1"/>
  <c r="C1326" i="1"/>
  <c r="D1325" i="1"/>
  <c r="C1325" i="1"/>
  <c r="D1324" i="1"/>
  <c r="C1324" i="1"/>
  <c r="G1323" i="1"/>
  <c r="D1323" i="1"/>
  <c r="C1323" i="1"/>
  <c r="H1323" i="1" s="1"/>
  <c r="G1322" i="1"/>
  <c r="D1322" i="1"/>
  <c r="C1322" i="1"/>
  <c r="D1321" i="1"/>
  <c r="C1321" i="1"/>
  <c r="D1320" i="1"/>
  <c r="C1320" i="1"/>
  <c r="G1319" i="1"/>
  <c r="D1319" i="1"/>
  <c r="C1319" i="1"/>
  <c r="H1319" i="1" s="1"/>
  <c r="D1318" i="1"/>
  <c r="G1318" i="1" s="1"/>
  <c r="C1318" i="1"/>
  <c r="D1317" i="1"/>
  <c r="C1317" i="1"/>
  <c r="D1316" i="1"/>
  <c r="C1316" i="1"/>
  <c r="G1315" i="1"/>
  <c r="D1315" i="1"/>
  <c r="C1315" i="1"/>
  <c r="H1315" i="1" s="1"/>
  <c r="G1314" i="1"/>
  <c r="D1314" i="1"/>
  <c r="C1314" i="1"/>
  <c r="D1313" i="1"/>
  <c r="C1313" i="1"/>
  <c r="D1312" i="1"/>
  <c r="C1312" i="1"/>
  <c r="G1311" i="1"/>
  <c r="D1311" i="1"/>
  <c r="C1311" i="1"/>
  <c r="H1311" i="1" s="1"/>
  <c r="D1310" i="1"/>
  <c r="G1310" i="1" s="1"/>
  <c r="C1310" i="1"/>
  <c r="D1309" i="1"/>
  <c r="C1309" i="1"/>
  <c r="D1308" i="1"/>
  <c r="C1308" i="1"/>
  <c r="G1307" i="1"/>
  <c r="D1307" i="1"/>
  <c r="C1307" i="1"/>
  <c r="H1307" i="1" s="1"/>
  <c r="G1306" i="1"/>
  <c r="D1306" i="1"/>
  <c r="C1306" i="1"/>
  <c r="D1305" i="1"/>
  <c r="C1305" i="1"/>
  <c r="D1304" i="1"/>
  <c r="C1304" i="1"/>
  <c r="G1303" i="1"/>
  <c r="D1303" i="1"/>
  <c r="C1303" i="1"/>
  <c r="H1303" i="1" s="1"/>
  <c r="D1302" i="1"/>
  <c r="G1302" i="1" s="1"/>
  <c r="C1302" i="1"/>
  <c r="D1301" i="1"/>
  <c r="C1301" i="1"/>
  <c r="D1300" i="1"/>
  <c r="C1300" i="1"/>
  <c r="G1299" i="1"/>
  <c r="D1299" i="1"/>
  <c r="C1299" i="1"/>
  <c r="H1299" i="1" s="1"/>
  <c r="G1298" i="1"/>
  <c r="D1298" i="1"/>
  <c r="C1298" i="1"/>
  <c r="D1297" i="1"/>
  <c r="C1297" i="1"/>
  <c r="D1296" i="1"/>
  <c r="C1296" i="1"/>
  <c r="G1295" i="1"/>
  <c r="D1295" i="1"/>
  <c r="C1295" i="1"/>
  <c r="H1295" i="1" s="1"/>
  <c r="D1294" i="1"/>
  <c r="G1294" i="1" s="1"/>
  <c r="C1294" i="1"/>
  <c r="D1293" i="1"/>
  <c r="C1293" i="1"/>
  <c r="D1292" i="1"/>
  <c r="C1292" i="1"/>
  <c r="G1291" i="1"/>
  <c r="D1291" i="1"/>
  <c r="C1291" i="1"/>
  <c r="H1291" i="1" s="1"/>
  <c r="G1290" i="1"/>
  <c r="D1290" i="1"/>
  <c r="C1290" i="1"/>
  <c r="D1289" i="1"/>
  <c r="C1289" i="1"/>
  <c r="D1288" i="1"/>
  <c r="C1288" i="1"/>
  <c r="G1287" i="1"/>
  <c r="D1287" i="1"/>
  <c r="C1287" i="1"/>
  <c r="H1287" i="1" s="1"/>
  <c r="D1286" i="1"/>
  <c r="G1286" i="1" s="1"/>
  <c r="C1286" i="1"/>
  <c r="D1285" i="1"/>
  <c r="C1285" i="1"/>
  <c r="D1284" i="1"/>
  <c r="C1284" i="1"/>
  <c r="G1283" i="1"/>
  <c r="D1283" i="1"/>
  <c r="C1283" i="1"/>
  <c r="H1283" i="1" s="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D1228" i="1"/>
  <c r="G1228" i="1" s="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C1148"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G1000" i="1"/>
  <c r="D1000" i="1"/>
  <c r="C1000" i="1"/>
  <c r="H1000" i="1" s="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4" i="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6" i="1"/>
  <c r="D146" i="1"/>
  <c r="C146" i="1"/>
  <c r="G146" i="1" s="1"/>
  <c r="H145" i="1"/>
  <c r="D145" i="1"/>
  <c r="C145" i="1"/>
  <c r="G145" i="1" s="1"/>
  <c r="H144" i="1"/>
  <c r="D144" i="1"/>
  <c r="C144" i="1"/>
  <c r="G144" i="1" s="1"/>
  <c r="H143" i="1"/>
  <c r="D143" i="1"/>
  <c r="C143" i="1"/>
  <c r="G143" i="1" s="1"/>
  <c r="H142" i="1"/>
  <c r="D142" i="1"/>
  <c r="C142" i="1"/>
  <c r="G142" i="1" s="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79" i="9" l="1"/>
  <c r="G1264" i="1"/>
  <c r="C997" i="1"/>
  <c r="D12" i="5"/>
  <c r="C990" i="1" s="1"/>
  <c r="B216" i="9"/>
  <c r="E284" i="9"/>
  <c r="G13" i="1"/>
  <c r="H13" i="1"/>
  <c r="G36" i="1"/>
  <c r="H36" i="1"/>
  <c r="H1373" i="1"/>
  <c r="G1373" i="1"/>
  <c r="H1405" i="1"/>
  <c r="G1405" i="1"/>
  <c r="H1409" i="1"/>
  <c r="G1409" i="1"/>
  <c r="H1413" i="1"/>
  <c r="G1413" i="1"/>
  <c r="H1429" i="1"/>
  <c r="G1429" i="1"/>
  <c r="G1458" i="1"/>
  <c r="I1458" i="1" s="1"/>
  <c r="H1458" i="1"/>
  <c r="G1527" i="1"/>
  <c r="H1527" i="1"/>
  <c r="H1540" i="1"/>
  <c r="G1540" i="1"/>
  <c r="H1545" i="1"/>
  <c r="G1545" i="1"/>
  <c r="H1564" i="1"/>
  <c r="G1564" i="1"/>
  <c r="F164" i="5"/>
  <c r="C1142" i="1"/>
  <c r="C358"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G1333" i="1"/>
  <c r="H1336" i="1"/>
  <c r="G1336" i="1"/>
  <c r="H1345" i="1"/>
  <c r="G1345" i="1"/>
  <c r="H1361" i="1"/>
  <c r="G1361" i="1"/>
  <c r="H1377" i="1"/>
  <c r="G1377" i="1"/>
  <c r="H1393" i="1"/>
  <c r="G1393" i="1"/>
  <c r="H1417" i="1"/>
  <c r="G1417" i="1"/>
  <c r="H1433" i="1"/>
  <c r="G1433" i="1"/>
  <c r="G1446" i="1"/>
  <c r="H1446" i="1"/>
  <c r="I1447" i="1"/>
  <c r="G1450" i="1"/>
  <c r="I1450" i="1" s="1"/>
  <c r="H1450" i="1"/>
  <c r="I1451" i="1"/>
  <c r="J1462" i="1"/>
  <c r="H1462" i="1"/>
  <c r="G1462" i="1"/>
  <c r="J1466" i="1"/>
  <c r="H1466" i="1"/>
  <c r="G1466" i="1"/>
  <c r="I1466" i="1" s="1"/>
  <c r="J1474" i="1"/>
  <c r="H1474" i="1"/>
  <c r="G1474" i="1"/>
  <c r="I1474" i="1" s="1"/>
  <c r="H1521" i="1"/>
  <c r="G1521" i="1"/>
  <c r="G1535" i="1"/>
  <c r="H1535" i="1"/>
  <c r="H1548" i="1"/>
  <c r="G1548" i="1"/>
  <c r="H1553" i="1"/>
  <c r="G1553" i="1"/>
  <c r="H1560" i="1"/>
  <c r="G1560" i="1"/>
  <c r="F153" i="4"/>
  <c r="D152" i="4"/>
  <c r="E350" i="4"/>
  <c r="H1341" i="1"/>
  <c r="G1341" i="1"/>
  <c r="H1357" i="1"/>
  <c r="G1357" i="1"/>
  <c r="H1389" i="1"/>
  <c r="G1389" i="1"/>
  <c r="J1449" i="1"/>
  <c r="H1449" i="1"/>
  <c r="G1449" i="1"/>
  <c r="I1449" i="1" s="1"/>
  <c r="E87" i="5"/>
  <c r="H286" i="9"/>
  <c r="D1066" i="1"/>
  <c r="H287" i="9"/>
  <c r="E146" i="5"/>
  <c r="D1124" i="1" s="1"/>
  <c r="D1127" i="1"/>
  <c r="C129" i="1"/>
  <c r="D116" i="1"/>
  <c r="D378" i="1"/>
  <c r="H378" i="1" s="1"/>
  <c r="H1349" i="1"/>
  <c r="G1349" i="1"/>
  <c r="H1365" i="1"/>
  <c r="G1365" i="1"/>
  <c r="H1381" i="1"/>
  <c r="G1381" i="1"/>
  <c r="H1397" i="1"/>
  <c r="G1397" i="1"/>
  <c r="H1421" i="1"/>
  <c r="G1421" i="1"/>
  <c r="H1441" i="1"/>
  <c r="G1441" i="1"/>
  <c r="J1458" i="1"/>
  <c r="G1463" i="1"/>
  <c r="H1463" i="1"/>
  <c r="I1464" i="1"/>
  <c r="G1467" i="1"/>
  <c r="I1467" i="1" s="1"/>
  <c r="H1467" i="1"/>
  <c r="I1468" i="1"/>
  <c r="G1471" i="1"/>
  <c r="H1471" i="1"/>
  <c r="I1472" i="1"/>
  <c r="G1475" i="1"/>
  <c r="H1475" i="1"/>
  <c r="H1529" i="1"/>
  <c r="G1529" i="1"/>
  <c r="G1543" i="1"/>
  <c r="H1543" i="1"/>
  <c r="H1556" i="1"/>
  <c r="G1556" i="1"/>
  <c r="F219" i="4"/>
  <c r="D215" i="4"/>
  <c r="F300" i="4"/>
  <c r="D299" i="4"/>
  <c r="H1284" i="1"/>
  <c r="G1284" i="1"/>
  <c r="H1289" i="1"/>
  <c r="G1289" i="1"/>
  <c r="H1292" i="1"/>
  <c r="G1292" i="1"/>
  <c r="H1297" i="1"/>
  <c r="G1297" i="1"/>
  <c r="H1300" i="1"/>
  <c r="G1300" i="1"/>
  <c r="H1305" i="1"/>
  <c r="G1305" i="1"/>
  <c r="H1308" i="1"/>
  <c r="G1308" i="1"/>
  <c r="H1313" i="1"/>
  <c r="G1313" i="1"/>
  <c r="H1316" i="1"/>
  <c r="G1316" i="1"/>
  <c r="H1321" i="1"/>
  <c r="G1321" i="1"/>
  <c r="H1324" i="1"/>
  <c r="G1324" i="1"/>
  <c r="H1332" i="1"/>
  <c r="G1332" i="1"/>
  <c r="H1337" i="1"/>
  <c r="G1337" i="1"/>
  <c r="H1353" i="1"/>
  <c r="G1353" i="1"/>
  <c r="H1369" i="1"/>
  <c r="G1369" i="1"/>
  <c r="H1385" i="1"/>
  <c r="G1385" i="1"/>
  <c r="H1401" i="1"/>
  <c r="G1401" i="1"/>
  <c r="H1425" i="1"/>
  <c r="G1425" i="1"/>
  <c r="H1437" i="1"/>
  <c r="G1437" i="1"/>
  <c r="H1445" i="1"/>
  <c r="J1445" i="1"/>
  <c r="G1445" i="1"/>
  <c r="J1457" i="1"/>
  <c r="H1457" i="1"/>
  <c r="G1457" i="1"/>
  <c r="H1461" i="1"/>
  <c r="G1461" i="1"/>
  <c r="G1519" i="1"/>
  <c r="H1519" i="1"/>
  <c r="H1532" i="1"/>
  <c r="G1532" i="1"/>
  <c r="H1537" i="1"/>
  <c r="G1537" i="1"/>
  <c r="G1551" i="1"/>
  <c r="H1551" i="1"/>
  <c r="F197" i="4"/>
  <c r="D196" i="4"/>
  <c r="H1412" i="1"/>
  <c r="J1478" i="1"/>
  <c r="H1568" i="1"/>
  <c r="G1568" i="1"/>
  <c r="H1572" i="1"/>
  <c r="G1572" i="1"/>
  <c r="G208" i="9"/>
  <c r="E208" i="9" s="1"/>
  <c r="B208" i="9" s="1"/>
  <c r="G200" i="9"/>
  <c r="E200" i="9" s="1"/>
  <c r="B200" i="9" s="1"/>
  <c r="F8" i="4"/>
  <c r="D7" i="4"/>
  <c r="E152" i="4"/>
  <c r="F164" i="4"/>
  <c r="D163" i="4"/>
  <c r="F352" i="4"/>
  <c r="D351" i="4"/>
  <c r="F427" i="4"/>
  <c r="D421" i="4"/>
  <c r="D484" i="4"/>
  <c r="G274" i="9"/>
  <c r="E274" i="9" s="1"/>
  <c r="B274" i="9" s="1"/>
  <c r="G204" i="9"/>
  <c r="E204" i="9" s="1"/>
  <c r="B204" i="9" s="1"/>
  <c r="G184" i="9"/>
  <c r="E184" i="9" s="1"/>
  <c r="B184" i="9" s="1"/>
  <c r="G180" i="9"/>
  <c r="E180" i="9" s="1"/>
  <c r="B180" i="9" s="1"/>
  <c r="G176" i="9"/>
  <c r="E176" i="9" s="1"/>
  <c r="B176" i="9" s="1"/>
  <c r="G172" i="9"/>
  <c r="E172" i="9" s="1"/>
  <c r="B172" i="9" s="1"/>
  <c r="G168" i="9"/>
  <c r="E168" i="9" s="1"/>
  <c r="B168" i="9" s="1"/>
  <c r="G169" i="9"/>
  <c r="E169" i="9" s="1"/>
  <c r="B169" i="9" s="1"/>
  <c r="J1439" i="1"/>
  <c r="J1443" i="1"/>
  <c r="J1448" i="1"/>
  <c r="J1452" i="1"/>
  <c r="J1456" i="1"/>
  <c r="J1460" i="1"/>
  <c r="J1465" i="1"/>
  <c r="J1473" i="1"/>
  <c r="G1477" i="1"/>
  <c r="I1477" i="1" s="1"/>
  <c r="G1481" i="1"/>
  <c r="G1484" i="1"/>
  <c r="H1487" i="1"/>
  <c r="G1489" i="1"/>
  <c r="G1492" i="1"/>
  <c r="H1495" i="1"/>
  <c r="G1497" i="1"/>
  <c r="G1500" i="1"/>
  <c r="H1503" i="1"/>
  <c r="G1505" i="1"/>
  <c r="G1508" i="1"/>
  <c r="H1511" i="1"/>
  <c r="G1513" i="1"/>
  <c r="G1516" i="1"/>
  <c r="G1557" i="1"/>
  <c r="G1561" i="1"/>
  <c r="G1565" i="1"/>
  <c r="H1576" i="1"/>
  <c r="G1576" i="1"/>
  <c r="E7" i="4"/>
  <c r="D50" i="4"/>
  <c r="D82" i="4"/>
  <c r="F140" i="4"/>
  <c r="D139" i="4"/>
  <c r="E163" i="4"/>
  <c r="D159" i="1" s="1"/>
  <c r="I20" i="3"/>
  <c r="F238" i="5"/>
  <c r="D141" i="6"/>
  <c r="F5" i="6"/>
  <c r="D22" i="7"/>
  <c r="C1454" i="1"/>
  <c r="H1286" i="1"/>
  <c r="H1290" i="1"/>
  <c r="H1294" i="1"/>
  <c r="H1298" i="1"/>
  <c r="H1302" i="1"/>
  <c r="H1306" i="1"/>
  <c r="H1310" i="1"/>
  <c r="H1314" i="1"/>
  <c r="H1318" i="1"/>
  <c r="H1322" i="1"/>
  <c r="H1326" i="1"/>
  <c r="H1330" i="1"/>
  <c r="H1334"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H1410" i="1"/>
  <c r="G1412" i="1"/>
  <c r="H1414" i="1"/>
  <c r="G1416" i="1"/>
  <c r="H1418" i="1"/>
  <c r="G1420" i="1"/>
  <c r="H1422" i="1"/>
  <c r="G1424" i="1"/>
  <c r="H1426" i="1"/>
  <c r="G1428" i="1"/>
  <c r="H1430" i="1"/>
  <c r="G1432" i="1"/>
  <c r="H1434" i="1"/>
  <c r="H1438" i="1"/>
  <c r="G1442" i="1"/>
  <c r="I1442" i="1" s="1"/>
  <c r="H1470" i="1"/>
  <c r="G1476" i="1"/>
  <c r="I1476" i="1" s="1"/>
  <c r="J1476" i="1"/>
  <c r="H1478" i="1"/>
  <c r="I1478" i="1" s="1"/>
  <c r="G1520" i="1"/>
  <c r="H1523" i="1"/>
  <c r="G1528" i="1"/>
  <c r="H1531" i="1"/>
  <c r="G1536" i="1"/>
  <c r="H1539" i="1"/>
  <c r="G1544" i="1"/>
  <c r="H1547" i="1"/>
  <c r="G1552" i="1"/>
  <c r="H1555" i="1"/>
  <c r="G1569" i="1"/>
  <c r="G1573" i="1"/>
  <c r="H1580" i="1"/>
  <c r="G1580" i="1"/>
  <c r="H27" i="3"/>
  <c r="G196" i="9"/>
  <c r="E196" i="9" s="1"/>
  <c r="B196" i="9" s="1"/>
  <c r="G192" i="9"/>
  <c r="E192" i="9" s="1"/>
  <c r="B192" i="9" s="1"/>
  <c r="F17" i="4"/>
  <c r="D106" i="4"/>
  <c r="F159" i="4"/>
  <c r="F169" i="4"/>
  <c r="D224" i="4"/>
  <c r="E298" i="4"/>
  <c r="D311" i="4"/>
  <c r="F529" i="4"/>
  <c r="F87" i="5"/>
  <c r="D68" i="5"/>
  <c r="E114" i="6"/>
  <c r="E141" i="6"/>
  <c r="D644" i="4"/>
  <c r="G188" i="9"/>
  <c r="E188" i="9" s="1"/>
  <c r="B188" i="9" s="1"/>
  <c r="F581" i="4"/>
  <c r="D580" i="4"/>
  <c r="D625" i="4"/>
  <c r="F119" i="5"/>
  <c r="D118" i="5"/>
  <c r="G291" i="9"/>
  <c r="E291" i="9" s="1"/>
  <c r="B291" i="9" s="1"/>
  <c r="F190" i="5"/>
  <c r="D206" i="5"/>
  <c r="H165" i="9"/>
  <c r="G173" i="9"/>
  <c r="E173" i="9" s="1"/>
  <c r="B173" i="9" s="1"/>
  <c r="D567" i="4"/>
  <c r="E580" i="4"/>
  <c r="D574" i="1" s="1"/>
  <c r="E643" i="4"/>
  <c r="D637" i="1" s="1"/>
  <c r="F78" i="5"/>
  <c r="G289" i="9"/>
  <c r="F177" i="5"/>
  <c r="F246" i="5"/>
  <c r="D245" i="5"/>
  <c r="D5" i="7"/>
  <c r="D49" i="8"/>
  <c r="B22" i="9"/>
  <c r="B26" i="9"/>
  <c r="B30" i="9"/>
  <c r="B34" i="9"/>
  <c r="B41" i="9"/>
  <c r="B49" i="9"/>
  <c r="B57" i="9"/>
  <c r="B65" i="9"/>
  <c r="B73" i="9"/>
  <c r="F417" i="4"/>
  <c r="D515" i="4"/>
  <c r="F522" i="4"/>
  <c r="D7" i="5"/>
  <c r="F12" i="5"/>
  <c r="G286" i="9"/>
  <c r="E286" i="9" s="1"/>
  <c r="B286" i="9" s="1"/>
  <c r="F88" i="5"/>
  <c r="F170" i="5"/>
  <c r="H289" i="9"/>
  <c r="E176" i="5"/>
  <c r="E245" i="5"/>
  <c r="D1222" i="1" s="1"/>
  <c r="F6" i="6"/>
  <c r="D35" i="6"/>
  <c r="D42" i="8"/>
  <c r="B79" i="9"/>
  <c r="B83" i="9"/>
  <c r="B87" i="9"/>
  <c r="B91" i="9"/>
  <c r="B95" i="9"/>
  <c r="B99" i="9"/>
  <c r="B103" i="9"/>
  <c r="B107" i="9"/>
  <c r="B111" i="9"/>
  <c r="B115" i="9"/>
  <c r="B119" i="9"/>
  <c r="B123" i="9"/>
  <c r="B127" i="9"/>
  <c r="B131" i="9"/>
  <c r="B135" i="9"/>
  <c r="B139" i="9"/>
  <c r="B143" i="9"/>
  <c r="B147" i="9"/>
  <c r="B151" i="9"/>
  <c r="B155" i="9"/>
  <c r="B159" i="9"/>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G167" i="9"/>
  <c r="E167" i="9" s="1"/>
  <c r="B167" i="9" s="1"/>
  <c r="G171" i="9"/>
  <c r="E171" i="9" s="1"/>
  <c r="B171" i="9" s="1"/>
  <c r="G175" i="9"/>
  <c r="E175" i="9" s="1"/>
  <c r="B175" i="9" s="1"/>
  <c r="B284" i="9"/>
  <c r="E287" i="9"/>
  <c r="B287" i="9" s="1"/>
  <c r="M212" i="9"/>
  <c r="F212" i="9" s="1"/>
  <c r="B212" i="9" s="1"/>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I10" i="9"/>
  <c r="B80" i="9"/>
  <c r="B84" i="9"/>
  <c r="B88" i="9"/>
  <c r="B92" i="9"/>
  <c r="B96" i="9"/>
  <c r="B100" i="9"/>
  <c r="B104" i="9"/>
  <c r="B108" i="9"/>
  <c r="B112" i="9"/>
  <c r="B116" i="9"/>
  <c r="B120" i="9"/>
  <c r="B124" i="9"/>
  <c r="B128" i="9"/>
  <c r="B132" i="9"/>
  <c r="B136" i="9"/>
  <c r="B140" i="9"/>
  <c r="B144" i="9"/>
  <c r="B148" i="9"/>
  <c r="B152" i="9"/>
  <c r="B156" i="9"/>
  <c r="G166" i="9"/>
  <c r="E166" i="9" s="1"/>
  <c r="B166" i="9" s="1"/>
  <c r="G170" i="9"/>
  <c r="E170" i="9" s="1"/>
  <c r="B170" i="9" s="1"/>
  <c r="G174" i="9"/>
  <c r="E174" i="9" s="1"/>
  <c r="B174" i="9" s="1"/>
  <c r="G179" i="9"/>
  <c r="E179" i="9" s="1"/>
  <c r="B179" i="9" s="1"/>
  <c r="G183" i="9"/>
  <c r="E183" i="9" s="1"/>
  <c r="B183" i="9" s="1"/>
  <c r="G187" i="9"/>
  <c r="E187" i="9" s="1"/>
  <c r="B187" i="9" s="1"/>
  <c r="G191" i="9"/>
  <c r="E191" i="9" s="1"/>
  <c r="B191" i="9" s="1"/>
  <c r="G193" i="9"/>
  <c r="E193" i="9" s="1"/>
  <c r="B193" i="9" s="1"/>
  <c r="G197" i="9"/>
  <c r="E197" i="9" s="1"/>
  <c r="B197" i="9" s="1"/>
  <c r="G201" i="9"/>
  <c r="E201" i="9" s="1"/>
  <c r="B201" i="9" s="1"/>
  <c r="G205" i="9"/>
  <c r="E205" i="9" s="1"/>
  <c r="B205" i="9" s="1"/>
  <c r="G209" i="9"/>
  <c r="E209" i="9" s="1"/>
  <c r="B209" i="9" s="1"/>
  <c r="B214" i="9"/>
  <c r="F227" i="9"/>
  <c r="B227" i="9" s="1"/>
  <c r="B232" i="9"/>
  <c r="B279" i="9"/>
  <c r="B220" i="9"/>
  <c r="B228" i="9"/>
  <c r="F218" i="9"/>
  <c r="B218" i="9" s="1"/>
  <c r="F226" i="9"/>
  <c r="B226" i="9" s="1"/>
  <c r="G997" i="1" l="1"/>
  <c r="H997" i="1"/>
  <c r="H990" i="1"/>
  <c r="G990" i="1"/>
  <c r="G297" i="9"/>
  <c r="E297" i="9" s="1"/>
  <c r="H29" i="3"/>
  <c r="C1436" i="1"/>
  <c r="G292" i="9"/>
  <c r="E292" i="9" s="1"/>
  <c r="B292" i="9" s="1"/>
  <c r="D176" i="5"/>
  <c r="F206" i="5"/>
  <c r="C1183" i="1"/>
  <c r="C1046" i="1"/>
  <c r="H21" i="3"/>
  <c r="G358" i="1"/>
  <c r="H358" i="1"/>
  <c r="F35" i="6"/>
  <c r="C1329" i="1"/>
  <c r="H25" i="3"/>
  <c r="F245" i="5"/>
  <c r="C1222" i="1"/>
  <c r="E289" i="9"/>
  <c r="B289" i="9" s="1"/>
  <c r="F567" i="4"/>
  <c r="C561" i="1"/>
  <c r="F625" i="4"/>
  <c r="C619" i="1"/>
  <c r="C638" i="1"/>
  <c r="F644" i="4"/>
  <c r="E407" i="4"/>
  <c r="D402" i="1" s="1"/>
  <c r="D293" i="1"/>
  <c r="F106" i="4"/>
  <c r="C102" i="1"/>
  <c r="C1453" i="1"/>
  <c r="H30" i="3"/>
  <c r="D237" i="5"/>
  <c r="F50" i="4"/>
  <c r="C46" i="1"/>
  <c r="F351" i="4"/>
  <c r="D350" i="4"/>
  <c r="C346" i="1"/>
  <c r="E151" i="4"/>
  <c r="D148" i="1"/>
  <c r="E528" i="4"/>
  <c r="F215" i="4"/>
  <c r="C211" i="1"/>
  <c r="I1471" i="1"/>
  <c r="I1441" i="1"/>
  <c r="H1124" i="1"/>
  <c r="G1124" i="1"/>
  <c r="D1065" i="1"/>
  <c r="E68" i="5"/>
  <c r="F152" i="4"/>
  <c r="H20" i="9"/>
  <c r="D151" i="4"/>
  <c r="G20" i="9"/>
  <c r="E20" i="9" s="1"/>
  <c r="C148" i="1"/>
  <c r="G1142" i="1"/>
  <c r="H1142" i="1"/>
  <c r="F515" i="4"/>
  <c r="C509" i="1"/>
  <c r="F141" i="6"/>
  <c r="H28" i="3"/>
  <c r="C1435" i="1"/>
  <c r="E164" i="9"/>
  <c r="B164" i="9" s="1"/>
  <c r="D6" i="5"/>
  <c r="F7" i="5"/>
  <c r="C985" i="1"/>
  <c r="H20" i="3"/>
  <c r="F580" i="4"/>
  <c r="C574" i="1"/>
  <c r="I28" i="3"/>
  <c r="D1435" i="1"/>
  <c r="D528" i="4"/>
  <c r="F224" i="4"/>
  <c r="C220" i="1"/>
  <c r="G299" i="9"/>
  <c r="E299" i="9" s="1"/>
  <c r="F139" i="4"/>
  <c r="C135" i="1"/>
  <c r="E6" i="4"/>
  <c r="D3" i="1"/>
  <c r="F484" i="4"/>
  <c r="C478" i="1"/>
  <c r="D6" i="4"/>
  <c r="C3" i="1"/>
  <c r="F7" i="4"/>
  <c r="G116" i="1"/>
  <c r="H116" i="1"/>
  <c r="I22" i="3"/>
  <c r="D1153" i="1"/>
  <c r="F311" i="4"/>
  <c r="C306" i="1"/>
  <c r="G1454" i="1"/>
  <c r="H1454" i="1"/>
  <c r="F82" i="4"/>
  <c r="C78" i="1"/>
  <c r="H1127" i="1"/>
  <c r="G1127" i="1"/>
  <c r="E408" i="4"/>
  <c r="D403" i="1" s="1"/>
  <c r="D345" i="1"/>
  <c r="G295" i="9"/>
  <c r="E295" i="9" s="1"/>
  <c r="B295" i="9" s="1"/>
  <c r="C1517" i="1"/>
  <c r="I34" i="3"/>
  <c r="D43" i="8"/>
  <c r="C1524" i="1"/>
  <c r="E237" i="5"/>
  <c r="H637" i="1"/>
  <c r="G637" i="1"/>
  <c r="C1096" i="1"/>
  <c r="F118" i="5"/>
  <c r="I27" i="3"/>
  <c r="D1408" i="1"/>
  <c r="D420" i="4"/>
  <c r="F421" i="4"/>
  <c r="C415" i="1"/>
  <c r="F163" i="4"/>
  <c r="C159" i="1"/>
  <c r="F196" i="4"/>
  <c r="C192" i="1"/>
  <c r="I1457" i="1"/>
  <c r="F299" i="4"/>
  <c r="D298" i="4"/>
  <c r="C294" i="1"/>
  <c r="I1463" i="1"/>
  <c r="G129" i="1"/>
  <c r="H129" i="1"/>
  <c r="H1066" i="1"/>
  <c r="G1066" i="1"/>
  <c r="I1462" i="1"/>
  <c r="I1446" i="1"/>
  <c r="G378" i="1"/>
  <c r="E19" i="9" l="1"/>
  <c r="B20" i="9"/>
  <c r="D408" i="4"/>
  <c r="F350" i="4"/>
  <c r="C345" i="1"/>
  <c r="F237" i="5"/>
  <c r="H23" i="3"/>
  <c r="C1214" i="1"/>
  <c r="H638" i="1"/>
  <c r="G638" i="1"/>
  <c r="H1183" i="1"/>
  <c r="G1183" i="1"/>
  <c r="H1436" i="1"/>
  <c r="G1436" i="1"/>
  <c r="G1408" i="1"/>
  <c r="H1408" i="1"/>
  <c r="I35" i="3"/>
  <c r="C1518" i="1"/>
  <c r="G294" i="9"/>
  <c r="E294" i="9" s="1"/>
  <c r="K1432" i="9"/>
  <c r="G478" i="1"/>
  <c r="H478" i="1"/>
  <c r="G135" i="1"/>
  <c r="H135" i="1"/>
  <c r="G574" i="1"/>
  <c r="H574" i="1"/>
  <c r="D289" i="4"/>
  <c r="F151" i="4"/>
  <c r="H17" i="3"/>
  <c r="C147" i="1"/>
  <c r="H1065" i="1"/>
  <c r="G1065" i="1"/>
  <c r="H619" i="1"/>
  <c r="G619" i="1"/>
  <c r="H1329" i="1"/>
  <c r="G1329" i="1"/>
  <c r="H9" i="3"/>
  <c r="G159" i="1"/>
  <c r="H159" i="1"/>
  <c r="G1096" i="1"/>
  <c r="H1096" i="1"/>
  <c r="H1524" i="1"/>
  <c r="G1524" i="1"/>
  <c r="D290" i="4"/>
  <c r="D412" i="4"/>
  <c r="F6" i="4"/>
  <c r="H16" i="3"/>
  <c r="C2" i="1"/>
  <c r="G220" i="1"/>
  <c r="H220" i="1"/>
  <c r="H985" i="1"/>
  <c r="G985" i="1"/>
  <c r="I21" i="3"/>
  <c r="D1046" i="1"/>
  <c r="E6" i="5"/>
  <c r="G192" i="1"/>
  <c r="H192" i="1"/>
  <c r="D636" i="4"/>
  <c r="F528" i="4"/>
  <c r="C522" i="1"/>
  <c r="C984" i="1"/>
  <c r="G211" i="1"/>
  <c r="H211" i="1"/>
  <c r="I17" i="3"/>
  <c r="E289" i="4"/>
  <c r="D147" i="1"/>
  <c r="G46" i="1"/>
  <c r="H46" i="1"/>
  <c r="H1453" i="1"/>
  <c r="G1453" i="1"/>
  <c r="H1222" i="1"/>
  <c r="G1222" i="1"/>
  <c r="G1046" i="1"/>
  <c r="H1046" i="1"/>
  <c r="F176" i="5"/>
  <c r="D175" i="5"/>
  <c r="G282" i="9" s="1"/>
  <c r="E282" i="9" s="1"/>
  <c r="B282" i="9" s="1"/>
  <c r="H22" i="3"/>
  <c r="C1153" i="1"/>
  <c r="B297" i="9"/>
  <c r="E296" i="9"/>
  <c r="I10" i="3" s="1"/>
  <c r="D635" i="4"/>
  <c r="F420" i="4"/>
  <c r="C414" i="1"/>
  <c r="E412" i="4"/>
  <c r="I16" i="3"/>
  <c r="D2" i="1"/>
  <c r="H1435" i="1"/>
  <c r="G1435" i="1"/>
  <c r="E636" i="4"/>
  <c r="D630" i="1" s="1"/>
  <c r="D522" i="1"/>
  <c r="E635" i="4"/>
  <c r="D629" i="1" s="1"/>
  <c r="G294" i="1"/>
  <c r="H294" i="1"/>
  <c r="G415" i="1"/>
  <c r="H415" i="1"/>
  <c r="D407" i="4"/>
  <c r="F298" i="4"/>
  <c r="C293" i="1"/>
  <c r="I23" i="3"/>
  <c r="D1214" i="1"/>
  <c r="H1517" i="1"/>
  <c r="G1517" i="1"/>
  <c r="H11" i="3"/>
  <c r="G78" i="1"/>
  <c r="H78" i="1"/>
  <c r="G306" i="1"/>
  <c r="H306" i="1"/>
  <c r="E175" i="5"/>
  <c r="D1152" i="1" s="1"/>
  <c r="G3" i="1"/>
  <c r="H3" i="1"/>
  <c r="E298" i="9"/>
  <c r="B299" i="9"/>
  <c r="G509" i="1"/>
  <c r="H509" i="1"/>
  <c r="G148" i="1"/>
  <c r="H148" i="1"/>
  <c r="G346" i="1"/>
  <c r="H346" i="1"/>
  <c r="G102" i="1"/>
  <c r="H102" i="1"/>
  <c r="G561" i="1"/>
  <c r="H561" i="1"/>
  <c r="F68" i="5"/>
  <c r="E291" i="4" l="1"/>
  <c r="D287" i="1" s="1"/>
  <c r="E413" i="4"/>
  <c r="D285" i="1"/>
  <c r="G522" i="1"/>
  <c r="H522" i="1"/>
  <c r="C286" i="1"/>
  <c r="G1214" i="1"/>
  <c r="H1214" i="1"/>
  <c r="H276" i="9"/>
  <c r="D984" i="1"/>
  <c r="D291" i="4"/>
  <c r="F289" i="4"/>
  <c r="D413" i="4"/>
  <c r="C285" i="1"/>
  <c r="E293" i="9"/>
  <c r="I11" i="3" s="1"/>
  <c r="B294" i="9"/>
  <c r="F408" i="4"/>
  <c r="C403" i="1"/>
  <c r="N3" i="9"/>
  <c r="G293" i="1"/>
  <c r="H293" i="1"/>
  <c r="G414" i="1"/>
  <c r="H414" i="1"/>
  <c r="F6" i="5"/>
  <c r="F636" i="4"/>
  <c r="C630" i="1"/>
  <c r="G147" i="1"/>
  <c r="H147" i="1"/>
  <c r="H1518" i="1"/>
  <c r="G1518" i="1"/>
  <c r="F407" i="4"/>
  <c r="C402" i="1"/>
  <c r="F635" i="4"/>
  <c r="C629" i="1"/>
  <c r="H984" i="1"/>
  <c r="G984" i="1"/>
  <c r="G2" i="1"/>
  <c r="H2" i="1"/>
  <c r="E414" i="4"/>
  <c r="D409" i="1" s="1"/>
  <c r="E639" i="4"/>
  <c r="D407" i="1"/>
  <c r="C1152" i="1"/>
  <c r="F175" i="5"/>
  <c r="E290" i="4"/>
  <c r="D286" i="1" s="1"/>
  <c r="G1153" i="1"/>
  <c r="H1153" i="1"/>
  <c r="G276" i="9"/>
  <c r="E276" i="9" s="1"/>
  <c r="D639" i="4"/>
  <c r="F412" i="4"/>
  <c r="D414" i="4"/>
  <c r="C407" i="1"/>
  <c r="K3" i="9"/>
  <c r="I9" i="3"/>
  <c r="G345" i="1"/>
  <c r="H345" i="1"/>
  <c r="F414" i="4" l="1"/>
  <c r="C409" i="1"/>
  <c r="H1152" i="1"/>
  <c r="G1152" i="1"/>
  <c r="F639" i="4"/>
  <c r="C633" i="1"/>
  <c r="E641" i="4"/>
  <c r="D633" i="1"/>
  <c r="H629" i="1"/>
  <c r="G629" i="1"/>
  <c r="H630" i="1"/>
  <c r="G630" i="1"/>
  <c r="F291" i="4"/>
  <c r="C287" i="1"/>
  <c r="G407" i="1"/>
  <c r="H407" i="1"/>
  <c r="E275" i="9"/>
  <c r="B276" i="9"/>
  <c r="G403" i="1"/>
  <c r="H403" i="1"/>
  <c r="G285" i="1"/>
  <c r="H285" i="1"/>
  <c r="G286" i="1"/>
  <c r="H286" i="1"/>
  <c r="G402" i="1"/>
  <c r="H402" i="1"/>
  <c r="D640" i="4"/>
  <c r="D415" i="4"/>
  <c r="F413" i="4"/>
  <c r="C408" i="1"/>
  <c r="F290" i="4"/>
  <c r="E640" i="4"/>
  <c r="E415" i="4"/>
  <c r="D410" i="1" s="1"/>
  <c r="D408" i="1"/>
  <c r="H8" i="3"/>
  <c r="M3" i="9" l="1"/>
  <c r="I8" i="3"/>
  <c r="F640" i="4"/>
  <c r="D642" i="4"/>
  <c r="C634" i="1"/>
  <c r="G287" i="1"/>
  <c r="H287" i="1"/>
  <c r="G633" i="1"/>
  <c r="H633" i="1"/>
  <c r="D635" i="1"/>
  <c r="G409" i="1"/>
  <c r="H409" i="1"/>
  <c r="G408" i="1"/>
  <c r="H408" i="1"/>
  <c r="E642" i="4"/>
  <c r="E645" i="4" s="1"/>
  <c r="D634" i="1"/>
  <c r="F415" i="4"/>
  <c r="C410" i="1"/>
  <c r="D641" i="4"/>
  <c r="I18" i="3" l="1"/>
  <c r="D639" i="1"/>
  <c r="G410" i="1"/>
  <c r="H410" i="1"/>
  <c r="F642" i="4"/>
  <c r="D646" i="4"/>
  <c r="C636" i="1"/>
  <c r="F641" i="4"/>
  <c r="D645" i="4"/>
  <c r="C635" i="1"/>
  <c r="E646" i="4"/>
  <c r="D636" i="1"/>
  <c r="H634" i="1"/>
  <c r="G634" i="1"/>
  <c r="I19" i="3" l="1"/>
  <c r="D640" i="1"/>
  <c r="H636" i="1"/>
  <c r="G636" i="1"/>
  <c r="F645" i="4"/>
  <c r="H18" i="3"/>
  <c r="C639" i="1"/>
  <c r="H635" i="1"/>
  <c r="G635" i="1"/>
  <c r="H7" i="3"/>
  <c r="F646" i="4"/>
  <c r="H19" i="3"/>
  <c r="C640" i="1"/>
  <c r="J3" i="9" l="1"/>
  <c r="I7" i="3"/>
  <c r="H639" i="1"/>
  <c r="G639" i="1"/>
  <c r="H640" i="1"/>
  <c r="G640" i="1"/>
  <c r="M272" i="9" l="1"/>
  <c r="L272" i="9"/>
  <c r="F272" i="9" s="1"/>
  <c r="H18" i="9"/>
  <c r="I17" i="9"/>
  <c r="G16" i="9"/>
  <c r="J11" i="9"/>
  <c r="I8" i="9"/>
  <c r="K6" i="9"/>
  <c r="H17" i="9"/>
  <c r="I11" i="9"/>
  <c r="K9" i="9"/>
  <c r="J6" i="9"/>
  <c r="G18" i="9"/>
  <c r="M15" i="9"/>
  <c r="I12" i="9"/>
  <c r="K10" i="9"/>
  <c r="J7" i="9"/>
  <c r="K5" i="9"/>
  <c r="M16" i="9"/>
  <c r="J10" i="9"/>
  <c r="E10" i="9" s="1"/>
  <c r="B10" i="9" s="1"/>
  <c r="L15" i="9"/>
  <c r="K13" i="9"/>
  <c r="I7" i="9"/>
  <c r="K7" i="9"/>
  <c r="J12" i="9"/>
  <c r="J17" i="9"/>
  <c r="K8" i="9"/>
  <c r="J13" i="9"/>
  <c r="J5" i="9"/>
  <c r="I5" i="9"/>
  <c r="K12" i="9"/>
  <c r="G17" i="9"/>
  <c r="J8" i="9"/>
  <c r="I13" i="9"/>
  <c r="J9" i="9"/>
  <c r="H15" i="9"/>
  <c r="L16" i="9"/>
  <c r="H16" i="9"/>
  <c r="I6" i="9"/>
  <c r="I9" i="9"/>
  <c r="E9" i="9" s="1"/>
  <c r="B9" i="9" s="1"/>
  <c r="G15" i="9"/>
  <c r="K11" i="9"/>
  <c r="E5" i="9" l="1"/>
  <c r="E17" i="9"/>
  <c r="B17" i="9" s="1"/>
  <c r="F15" i="9"/>
  <c r="E6" i="9"/>
  <c r="B6" i="9" s="1"/>
  <c r="E7" i="9"/>
  <c r="B7" i="9" s="1"/>
  <c r="E12" i="9"/>
  <c r="B12" i="9" s="1"/>
  <c r="E13" i="9"/>
  <c r="B13" i="9" s="1"/>
  <c r="B5" i="9"/>
  <c r="E11" i="9"/>
  <c r="B11" i="9" s="1"/>
  <c r="B272" i="9"/>
  <c r="F19" i="9"/>
  <c r="E8" i="9"/>
  <c r="B8" i="9" s="1"/>
  <c r="E15" i="9"/>
  <c r="F16" i="9"/>
  <c r="E18" i="9"/>
  <c r="B18" i="9" s="1"/>
  <c r="E16" i="9"/>
  <c r="F14" i="9" l="1"/>
  <c r="F3" i="9" s="1"/>
  <c r="B16" i="9"/>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<sst xmlns="http://schemas.openxmlformats.org/spreadsheetml/2006/main" count="4313" uniqueCount="3393">
  <si>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</si>
  <si>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</si>
  <si>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</si>
  <si>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</si>
  <si>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</si>
  <si>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</si>
  <si>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</si>
  <si>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</si>
  <si>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</si>
  <si>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</si>
  <si>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</si>
  <si>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</si>
  <si>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</si>
  <si>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</si>
  <si>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</si>
  <si>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</si>
  <si>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</si>
  <si>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</si>
  <si>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</si>
  <si>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</si>
  <si>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</si>
  <si>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</si>
  <si>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</si>
  <si>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</si>
  <si>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</si>
  <si>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</si>
  <si>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</si>
  <si>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</si>
  <si>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</si>
  <si>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</si>
  <si>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</si>
  <si>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URED  VLADE RH ZA UNUTARNJU REVIZIJU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</si>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</sst>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0" applyNumberFormat="1" applyFont="1" applyFill="1" applyBorder="1" applyAlignment="1" applyProtection="1">
      <alignment vertical="center" wrapText="1"/>
      <protection locked="0"/>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1831180</v>
      </c>
      <c r="D2" s="6">
        <f>'PR-RAS'!E6</f>
        <v>1774906.8</v>
      </c>
      <c r="E2" s="6">
        <v>0</v>
      </c>
      <c r="F2" s="6">
        <v>0</v>
      </c>
      <c r="G2" s="7">
        <f t="shared" ref="G2:G65" si="0">(B2/1000)*(C2*1+D2*2)</f>
        <v>5380.9935999999998</v>
      </c>
      <c r="H2" s="7">
        <f t="shared" ref="H2:H65" si="1">ABS(C2-ROUND(C2,0))+ABS(D2-ROUND(D2,0))</f>
        <v>0.19999999995343387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1831180</v>
      </c>
      <c r="D129" s="1">
        <f>'PR-RAS'!E133</f>
        <v>1774906.8</v>
      </c>
      <c r="E129" s="1">
        <v>0</v>
      </c>
      <c r="F129" s="1">
        <v>0</v>
      </c>
      <c r="G129" s="2">
        <f t="shared" si="2"/>
        <v>688767.18079999997</v>
      </c>
      <c r="H129" s="2">
        <f t="shared" si="3"/>
        <v>0.19999999995343387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1831180</v>
      </c>
      <c r="D130" s="1">
        <f>'PR-RAS'!E134</f>
        <v>1774906.8</v>
      </c>
      <c r="E130" s="1">
        <v>0</v>
      </c>
      <c r="F130" s="1">
        <v>0</v>
      </c>
      <c r="G130" s="2">
        <f t="shared" ref="G130:G193" si="4">(B130/1000)*(C130*1+D130*2)</f>
        <v>694148.17440000002</v>
      </c>
      <c r="H130" s="2">
        <f t="shared" ref="H130:H193" si="5">ABS(C130-ROUND(C130,0))+ABS(D130-ROUND(D130,0))</f>
        <v>0.19999999995343387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1811647</v>
      </c>
      <c r="D131" s="1">
        <f>'PR-RAS'!E135</f>
        <v>1740668.48</v>
      </c>
      <c r="E131" s="1">
        <v>0</v>
      </c>
      <c r="F131" s="1">
        <v>0</v>
      </c>
      <c r="G131" s="2">
        <f t="shared" si="4"/>
        <v>688087.91480000003</v>
      </c>
      <c r="H131" s="2">
        <f t="shared" si="5"/>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19533</v>
      </c>
      <c r="D132" s="1">
        <f>'PR-RAS'!E136</f>
        <v>34238.32</v>
      </c>
      <c r="E132" s="1">
        <v>0</v>
      </c>
      <c r="F132" s="1">
        <v>0</v>
      </c>
      <c r="G132" s="2">
        <f t="shared" si="4"/>
        <v>11529.262840000001</v>
      </c>
      <c r="H132" s="2">
        <f t="shared" si="5"/>
        <v>0.31999999999970896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1810901</v>
      </c>
      <c r="D147" s="1">
        <f>'PR-RAS'!E151</f>
        <v>1743175.12</v>
      </c>
      <c r="E147" s="1">
        <v>0</v>
      </c>
      <c r="F147" s="1">
        <v>0</v>
      </c>
      <c r="G147" s="2">
        <f t="shared" si="4"/>
        <v>773398.68103999994</v>
      </c>
      <c r="H147" s="2">
        <f t="shared" si="5"/>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1657726</v>
      </c>
      <c r="D148" s="1">
        <f>'PR-RAS'!E152</f>
        <v>1566345.97</v>
      </c>
      <c r="E148" s="1">
        <v>0</v>
      </c>
      <c r="F148" s="1">
        <v>0</v>
      </c>
      <c r="G148" s="2">
        <f t="shared" si="4"/>
        <v>704191.43717999989</v>
      </c>
      <c r="H148" s="2">
        <f t="shared" si="5"/>
        <v>3.0000000027939677E-2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1388535</v>
      </c>
      <c r="D149" s="1">
        <f>'PR-RAS'!E153</f>
        <v>1313527.01</v>
      </c>
      <c r="E149" s="1">
        <v>0</v>
      </c>
      <c r="F149" s="1">
        <v>0</v>
      </c>
      <c r="G149" s="2">
        <f t="shared" si="4"/>
        <v>594307.17495999997</v>
      </c>
      <c r="H149" s="2">
        <f t="shared" si="5"/>
        <v>1.0000000009313226E-2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1344645</v>
      </c>
      <c r="D150" s="1">
        <f>'PR-RAS'!E154</f>
        <v>1279309.06</v>
      </c>
      <c r="E150" s="1">
        <v>0</v>
      </c>
      <c r="F150" s="1">
        <v>0</v>
      </c>
      <c r="G150" s="2">
        <f t="shared" si="4"/>
        <v>581586.20487999998</v>
      </c>
      <c r="H150" s="2">
        <f t="shared" si="5"/>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43890</v>
      </c>
      <c r="D152" s="1">
        <f>'PR-RAS'!E156</f>
        <v>34217.949999999997</v>
      </c>
      <c r="E152" s="1">
        <v>0</v>
      </c>
      <c r="F152" s="1">
        <v>0</v>
      </c>
      <c r="G152" s="2">
        <f t="shared" si="4"/>
        <v>16961.210899999998</v>
      </c>
      <c r="H152" s="2">
        <f t="shared" si="5"/>
        <v>5.0000000002910383E-2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40083</v>
      </c>
      <c r="D154" s="1">
        <f>'PR-RAS'!E158</f>
        <v>36087.03</v>
      </c>
      <c r="E154" s="1">
        <v>0</v>
      </c>
      <c r="F154" s="1">
        <v>0</v>
      </c>
      <c r="G154" s="2">
        <f t="shared" si="4"/>
        <v>17175.330180000001</v>
      </c>
      <c r="H154" s="2">
        <f t="shared" si="5"/>
        <v>2.9999999998835847E-2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229108</v>
      </c>
      <c r="D155" s="1">
        <f>'PR-RAS'!E159</f>
        <v>216731.93</v>
      </c>
      <c r="E155" s="1">
        <v>0</v>
      </c>
      <c r="F155" s="1">
        <v>0</v>
      </c>
      <c r="G155" s="2">
        <f t="shared" si="4"/>
        <v>102036.06644</v>
      </c>
      <c r="H155" s="2">
        <f t="shared" si="5"/>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229108</v>
      </c>
      <c r="D157" s="1">
        <f>'PR-RAS'!E161</f>
        <v>216731.93</v>
      </c>
      <c r="E157" s="1">
        <v>0</v>
      </c>
      <c r="F157" s="1">
        <v>0</v>
      </c>
      <c r="G157" s="2">
        <f t="shared" si="4"/>
        <v>103361.21016</v>
      </c>
      <c r="H157" s="2">
        <f t="shared" si="5"/>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153166</v>
      </c>
      <c r="D159" s="1">
        <f>'PR-RAS'!E163</f>
        <v>176809.81</v>
      </c>
      <c r="E159" s="1">
        <v>0</v>
      </c>
      <c r="F159" s="1">
        <v>0</v>
      </c>
      <c r="G159" s="2">
        <f t="shared" si="4"/>
        <v>80072.127959999998</v>
      </c>
      <c r="H159" s="2">
        <f t="shared" si="5"/>
        <v>0.19000000000232831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54837</v>
      </c>
      <c r="D160" s="1">
        <f>'PR-RAS'!E164</f>
        <v>70079.51999999999</v>
      </c>
      <c r="E160" s="1">
        <v>0</v>
      </c>
      <c r="F160" s="1">
        <v>0</v>
      </c>
      <c r="G160" s="2">
        <f t="shared" si="4"/>
        <v>31004.370359999997</v>
      </c>
      <c r="H160" s="2">
        <f t="shared" si="5"/>
        <v>0.48000000001047738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8406</v>
      </c>
      <c r="D161" s="1">
        <f>'PR-RAS'!E165</f>
        <v>23635.18</v>
      </c>
      <c r="E161" s="1">
        <v>0</v>
      </c>
      <c r="F161" s="1">
        <v>0</v>
      </c>
      <c r="G161" s="2">
        <f t="shared" si="4"/>
        <v>8908.2175999999999</v>
      </c>
      <c r="H161" s="2">
        <f t="shared" si="5"/>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38031</v>
      </c>
      <c r="D162" s="1">
        <f>'PR-RAS'!E166</f>
        <v>32796.339999999997</v>
      </c>
      <c r="E162" s="1">
        <v>0</v>
      </c>
      <c r="F162" s="1">
        <v>0</v>
      </c>
      <c r="G162" s="2">
        <f t="shared" si="4"/>
        <v>16683.412479999999</v>
      </c>
      <c r="H162" s="2">
        <f t="shared" si="5"/>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8400</v>
      </c>
      <c r="D163" s="1">
        <f>'PR-RAS'!E167</f>
        <v>13648</v>
      </c>
      <c r="E163" s="1">
        <v>0</v>
      </c>
      <c r="F163" s="1">
        <v>0</v>
      </c>
      <c r="G163" s="2">
        <f t="shared" si="4"/>
        <v>5782.7520000000004</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45432</v>
      </c>
      <c r="D165" s="1">
        <f>'PR-RAS'!E169</f>
        <v>59444.97</v>
      </c>
      <c r="E165" s="1">
        <v>0</v>
      </c>
      <c r="F165" s="1">
        <v>0</v>
      </c>
      <c r="G165" s="2">
        <f t="shared" si="4"/>
        <v>26948.798160000002</v>
      </c>
      <c r="H165" s="2">
        <f t="shared" si="5"/>
        <v>2.9999999998835847E-2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17316</v>
      </c>
      <c r="D166" s="1">
        <f>'PR-RAS'!E170</f>
        <v>15211.4</v>
      </c>
      <c r="E166" s="1">
        <v>0</v>
      </c>
      <c r="F166" s="1">
        <v>0</v>
      </c>
      <c r="G166" s="2">
        <f t="shared" si="4"/>
        <v>7876.902000000001</v>
      </c>
      <c r="H166" s="2">
        <f t="shared" si="5"/>
        <v>0.3999999999996362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25801</v>
      </c>
      <c r="D168" s="1">
        <f>'PR-RAS'!E172</f>
        <v>39222.160000000003</v>
      </c>
      <c r="E168" s="1">
        <v>0</v>
      </c>
      <c r="F168" s="1">
        <v>0</v>
      </c>
      <c r="G168" s="2">
        <f t="shared" si="4"/>
        <v>17408.968440000001</v>
      </c>
      <c r="H168" s="2">
        <f t="shared" si="5"/>
        <v>0.16000000000349246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375</v>
      </c>
      <c r="D169" s="1">
        <f>'PR-RAS'!E173</f>
        <v>268.31</v>
      </c>
      <c r="E169" s="1">
        <v>0</v>
      </c>
      <c r="F169" s="1">
        <v>0</v>
      </c>
      <c r="G169" s="2">
        <f t="shared" si="4"/>
        <v>153.15216000000001</v>
      </c>
      <c r="H169" s="2">
        <f t="shared" si="5"/>
        <v>0.31000000000000227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1940</v>
      </c>
      <c r="D170" s="1">
        <f>'PR-RAS'!E174</f>
        <v>4743.1000000000004</v>
      </c>
      <c r="E170" s="1">
        <v>0</v>
      </c>
      <c r="F170" s="1">
        <v>0</v>
      </c>
      <c r="G170" s="2">
        <f t="shared" si="4"/>
        <v>1931.0278000000003</v>
      </c>
      <c r="H170" s="2">
        <f t="shared" si="5"/>
        <v>0.1000000000003638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50694</v>
      </c>
      <c r="D173" s="1">
        <f>'PR-RAS'!E177</f>
        <v>45852.76</v>
      </c>
      <c r="E173" s="1">
        <v>0</v>
      </c>
      <c r="F173" s="1">
        <v>0</v>
      </c>
      <c r="G173" s="2">
        <f t="shared" si="4"/>
        <v>24492.71744</v>
      </c>
      <c r="H173" s="2">
        <f t="shared" si="5"/>
        <v>0.23999999999796273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20717</v>
      </c>
      <c r="D174" s="1">
        <f>'PR-RAS'!E178</f>
        <v>21026.98</v>
      </c>
      <c r="E174" s="1">
        <v>0</v>
      </c>
      <c r="F174" s="1">
        <v>0</v>
      </c>
      <c r="G174" s="2">
        <f t="shared" si="4"/>
        <v>10859.376079999998</v>
      </c>
      <c r="H174" s="2">
        <f t="shared" si="5"/>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13875</v>
      </c>
      <c r="D175" s="1">
        <f>'PR-RAS'!E179</f>
        <v>5625</v>
      </c>
      <c r="E175" s="1">
        <v>0</v>
      </c>
      <c r="F175" s="1">
        <v>0</v>
      </c>
      <c r="G175" s="2">
        <f t="shared" si="4"/>
        <v>4371.75</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9199</v>
      </c>
      <c r="D177" s="1">
        <f>'PR-RAS'!E181</f>
        <v>10006.48</v>
      </c>
      <c r="E177" s="1">
        <v>0</v>
      </c>
      <c r="F177" s="1">
        <v>0</v>
      </c>
      <c r="G177" s="2">
        <f t="shared" si="4"/>
        <v>5141.3049599999995</v>
      </c>
      <c r="H177" s="2">
        <f t="shared" si="5"/>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2850</v>
      </c>
      <c r="D179" s="1">
        <f>'PR-RAS'!E183</f>
        <v>7611.8</v>
      </c>
      <c r="E179" s="1">
        <v>0</v>
      </c>
      <c r="F179" s="1">
        <v>0</v>
      </c>
      <c r="G179" s="2">
        <f t="shared" si="4"/>
        <v>3217.1007999999997</v>
      </c>
      <c r="H179" s="2">
        <f t="shared" si="5"/>
        <v>0.1999999999998181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3333</v>
      </c>
      <c r="D181" s="1">
        <f>'PR-RAS'!E185</f>
        <v>637.5</v>
      </c>
      <c r="E181" s="1">
        <v>0</v>
      </c>
      <c r="F181" s="1">
        <v>0</v>
      </c>
      <c r="G181" s="2">
        <f t="shared" si="4"/>
        <v>829.43999999999994</v>
      </c>
      <c r="H181" s="2">
        <f t="shared" si="5"/>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720</v>
      </c>
      <c r="D182" s="1">
        <f>'PR-RAS'!E186</f>
        <v>945</v>
      </c>
      <c r="E182" s="1">
        <v>0</v>
      </c>
      <c r="F182" s="1">
        <v>0</v>
      </c>
      <c r="G182" s="2">
        <f t="shared" si="4"/>
        <v>472.40999999999997</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2203</v>
      </c>
      <c r="D184" s="1">
        <f>'PR-RAS'!E188</f>
        <v>1432.56</v>
      </c>
      <c r="E184" s="1">
        <v>0</v>
      </c>
      <c r="F184" s="1">
        <v>0</v>
      </c>
      <c r="G184" s="2">
        <f t="shared" si="4"/>
        <v>927.46596</v>
      </c>
      <c r="H184" s="2">
        <f t="shared" si="5"/>
        <v>0.44000000000005457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1203</v>
      </c>
      <c r="D187" s="1">
        <f>'PR-RAS'!E191</f>
        <v>432.56</v>
      </c>
      <c r="E187" s="1">
        <v>0</v>
      </c>
      <c r="F187" s="1">
        <v>0</v>
      </c>
      <c r="G187" s="2">
        <f t="shared" si="4"/>
        <v>384.67032</v>
      </c>
      <c r="H187" s="2">
        <f t="shared" si="5"/>
        <v>0.43999999999999773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1000</v>
      </c>
      <c r="E188" s="1">
        <v>0</v>
      </c>
      <c r="F188" s="1">
        <v>0</v>
      </c>
      <c r="G188" s="2">
        <f t="shared" si="4"/>
        <v>561</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v>
      </c>
      <c r="D192" s="1">
        <f>'PR-RAS'!E196</f>
        <v>19.34</v>
      </c>
      <c r="E192" s="1">
        <v>0</v>
      </c>
      <c r="F192" s="1">
        <v>0</v>
      </c>
      <c r="G192" s="2">
        <f t="shared" si="4"/>
        <v>9.1068800000000003</v>
      </c>
      <c r="H192" s="2">
        <f t="shared" si="5"/>
        <v>0.33999999999999986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v>
      </c>
      <c r="D206" s="1">
        <f>'PR-RAS'!E210</f>
        <v>19.34</v>
      </c>
      <c r="E206" s="1">
        <v>0</v>
      </c>
      <c r="F206" s="1">
        <v>0</v>
      </c>
      <c r="G206" s="2">
        <f t="shared" si="6"/>
        <v>9.7744</v>
      </c>
      <c r="H206" s="2">
        <f t="shared" si="7"/>
        <v>0.33999999999999986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v>
      </c>
      <c r="D209" s="1">
        <f>'PR-RAS'!E213</f>
        <v>19.34</v>
      </c>
      <c r="E209" s="1">
        <v>0</v>
      </c>
      <c r="F209" s="1">
        <v>0</v>
      </c>
      <c r="G209" s="2">
        <f t="shared" si="6"/>
        <v>9.9174399999999991</v>
      </c>
      <c r="H209" s="2">
        <f t="shared" si="7"/>
        <v>0.33999999999999986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1810901</v>
      </c>
      <c r="D285" s="1">
        <f>'PR-RAS'!E289</f>
        <v>1743175.12</v>
      </c>
      <c r="E285" s="1">
        <v>0</v>
      </c>
      <c r="F285" s="1">
        <v>0</v>
      </c>
      <c r="G285" s="2">
        <f t="shared" si="8"/>
        <v>1504419.35216</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20279</v>
      </c>
      <c r="D286" s="1">
        <f>'PR-RAS'!E290</f>
        <v>31731.679999999935</v>
      </c>
      <c r="E286" s="1">
        <v>0</v>
      </c>
      <c r="F286" s="1">
        <v>0</v>
      </c>
      <c r="G286" s="2">
        <f t="shared" si="8"/>
        <v>23866.572599999959</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5497</v>
      </c>
      <c r="D289" s="1">
        <f>'PR-RAS'!E293</f>
        <v>4750.8500000000004</v>
      </c>
      <c r="E289" s="1">
        <v>0</v>
      </c>
      <c r="F289" s="1">
        <v>0</v>
      </c>
      <c r="G289" s="2">
        <f t="shared" si="8"/>
        <v>4319.6256000000003</v>
      </c>
      <c r="H289" s="2">
        <f t="shared" si="9"/>
        <v>0.1499999999996362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19533</v>
      </c>
      <c r="D345" s="1">
        <f>'PR-RAS'!E350</f>
        <v>34238.32</v>
      </c>
      <c r="E345" s="1">
        <v>0</v>
      </c>
      <c r="F345" s="1">
        <v>0</v>
      </c>
      <c r="G345" s="2">
        <f t="shared" si="10"/>
        <v>30275.316159999998</v>
      </c>
      <c r="H345" s="2">
        <f t="shared" si="11"/>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6105</v>
      </c>
      <c r="D346" s="1">
        <f>'PR-RAS'!E351</f>
        <v>5391.1</v>
      </c>
      <c r="E346" s="1">
        <v>0</v>
      </c>
      <c r="F346" s="1">
        <v>0</v>
      </c>
      <c r="G346" s="2">
        <f t="shared" si="10"/>
        <v>5826.0839999999998</v>
      </c>
      <c r="H346" s="2">
        <f t="shared" si="11"/>
        <v>0.1000000000003638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6105</v>
      </c>
      <c r="D351" s="1">
        <f>'PR-RAS'!E356</f>
        <v>5391.1</v>
      </c>
      <c r="E351" s="1">
        <v>0</v>
      </c>
      <c r="F351" s="1">
        <v>0</v>
      </c>
      <c r="G351" s="2">
        <f t="shared" si="10"/>
        <v>5910.5199999999995</v>
      </c>
      <c r="H351" s="2">
        <f t="shared" si="11"/>
        <v>0.1000000000003638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6105</v>
      </c>
      <c r="D354" s="1">
        <f>'PR-RAS'!E359</f>
        <v>5391.1</v>
      </c>
      <c r="E354" s="1">
        <v>0</v>
      </c>
      <c r="F354" s="1">
        <v>0</v>
      </c>
      <c r="G354" s="2">
        <f t="shared" si="10"/>
        <v>5961.1815999999999</v>
      </c>
      <c r="H354" s="2">
        <f t="shared" si="11"/>
        <v>0.1000000000003638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13428</v>
      </c>
      <c r="D358" s="1">
        <f>'PR-RAS'!E363</f>
        <v>28847.22</v>
      </c>
      <c r="E358" s="1">
        <v>0</v>
      </c>
      <c r="F358" s="1">
        <v>0</v>
      </c>
      <c r="G358" s="2">
        <f t="shared" si="10"/>
        <v>25390.711080000001</v>
      </c>
      <c r="H358" s="2">
        <f t="shared" si="11"/>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13428</v>
      </c>
      <c r="D364" s="1">
        <f>'PR-RAS'!E369</f>
        <v>28847.22</v>
      </c>
      <c r="E364" s="1">
        <v>0</v>
      </c>
      <c r="F364" s="1">
        <v>0</v>
      </c>
      <c r="G364" s="2">
        <f t="shared" si="10"/>
        <v>25817.44572</v>
      </c>
      <c r="H364" s="2">
        <f t="shared" si="11"/>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1469</v>
      </c>
      <c r="D365" s="1">
        <f>'PR-RAS'!E370</f>
        <v>19601.22</v>
      </c>
      <c r="E365" s="1">
        <v>0</v>
      </c>
      <c r="F365" s="1">
        <v>0</v>
      </c>
      <c r="G365" s="2">
        <f t="shared" si="10"/>
        <v>14804.40416</v>
      </c>
      <c r="H365" s="2">
        <f t="shared" si="11"/>
        <v>0.22000000000116415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7746</v>
      </c>
      <c r="E366" s="1">
        <v>0</v>
      </c>
      <c r="F366" s="1">
        <v>0</v>
      </c>
      <c r="G366" s="2">
        <f t="shared" si="10"/>
        <v>5654.58</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11959</v>
      </c>
      <c r="D367" s="1">
        <f>'PR-RAS'!E372</f>
        <v>0</v>
      </c>
      <c r="E367" s="1">
        <v>0</v>
      </c>
      <c r="F367" s="1">
        <v>0</v>
      </c>
      <c r="G367" s="2">
        <f t="shared" si="10"/>
        <v>4376.9939999999997</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1500</v>
      </c>
      <c r="E371" s="1">
        <v>0</v>
      </c>
      <c r="F371" s="1">
        <v>0</v>
      </c>
      <c r="G371" s="2">
        <f t="shared" si="10"/>
        <v>1110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19533</v>
      </c>
      <c r="D403" s="1">
        <f>'PR-RAS'!E408</f>
        <v>34238.32</v>
      </c>
      <c r="E403" s="1">
        <v>0</v>
      </c>
      <c r="F403" s="1">
        <v>0</v>
      </c>
      <c r="G403" s="2">
        <f t="shared" si="12"/>
        <v>35379.87528</v>
      </c>
      <c r="H403" s="2">
        <f t="shared" si="13"/>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1831180</v>
      </c>
      <c r="D407" s="1">
        <f>'PR-RAS'!E412</f>
        <v>1774906.8</v>
      </c>
      <c r="E407" s="1">
        <v>0</v>
      </c>
      <c r="F407" s="1">
        <v>0</v>
      </c>
      <c r="G407" s="2">
        <f t="shared" si="12"/>
        <v>2184683.4016</v>
      </c>
      <c r="H407" s="2">
        <f t="shared" si="13"/>
        <v>0.19999999995343387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1830434</v>
      </c>
      <c r="D408" s="1">
        <f>'PR-RAS'!E413</f>
        <v>1777413.4400000002</v>
      </c>
      <c r="E408" s="1">
        <v>0</v>
      </c>
      <c r="F408" s="1">
        <v>0</v>
      </c>
      <c r="G408" s="2">
        <f t="shared" si="12"/>
        <v>2191801.1781600001</v>
      </c>
      <c r="H408" s="2">
        <f t="shared" si="13"/>
        <v>0.44000000017695129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746</v>
      </c>
      <c r="D409" s="1">
        <f>'PR-RAS'!E414</f>
        <v>0</v>
      </c>
      <c r="E409" s="1">
        <v>0</v>
      </c>
      <c r="F409" s="1">
        <v>0</v>
      </c>
      <c r="G409" s="2">
        <f t="shared" si="12"/>
        <v>304.36799999999999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2506.6400000001304</v>
      </c>
      <c r="E410" s="1">
        <v>0</v>
      </c>
      <c r="F410" s="1">
        <v>0</v>
      </c>
      <c r="G410" s="2">
        <f t="shared" si="12"/>
        <v>2050.4315200001065</v>
      </c>
      <c r="H410" s="2">
        <f t="shared" si="13"/>
        <v>0.35999999986961484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5497</v>
      </c>
      <c r="D412" s="1">
        <f>'PR-RAS'!E417</f>
        <v>4750.8500000000004</v>
      </c>
      <c r="E412" s="1">
        <v>0</v>
      </c>
      <c r="F412" s="1">
        <v>0</v>
      </c>
      <c r="G412" s="2">
        <f t="shared" si="12"/>
        <v>6164.4656999999997</v>
      </c>
      <c r="H412" s="2">
        <f t="shared" si="13"/>
        <v>0.1499999999996362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1831180</v>
      </c>
      <c r="D633" s="1">
        <f>'PR-RAS'!E639</f>
        <v>1774906.8</v>
      </c>
      <c r="E633" s="1">
        <v>0</v>
      </c>
      <c r="F633" s="1">
        <v>0</v>
      </c>
      <c r="G633" s="2">
        <f t="shared" si="18"/>
        <v>3400787.9551999997</v>
      </c>
      <c r="H633" s="2">
        <f t="shared" si="19"/>
        <v>0.19999999995343387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1830434</v>
      </c>
      <c r="D634" s="1">
        <f>'PR-RAS'!E640</f>
        <v>1777413.4400000002</v>
      </c>
      <c r="E634" s="1">
        <v>0</v>
      </c>
      <c r="F634" s="1">
        <v>0</v>
      </c>
      <c r="G634" s="2">
        <f t="shared" si="18"/>
        <v>3408870.1370400004</v>
      </c>
      <c r="H634" s="2">
        <f t="shared" si="19"/>
        <v>0.44000000017695129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746</v>
      </c>
      <c r="D635" s="1">
        <f>'PR-RAS'!E641</f>
        <v>0</v>
      </c>
      <c r="E635" s="1">
        <v>0</v>
      </c>
      <c r="F635" s="1">
        <v>0</v>
      </c>
      <c r="G635" s="2">
        <f t="shared" si="18"/>
        <v>472.964</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2506.6400000001304</v>
      </c>
      <c r="E636" s="1">
        <v>0</v>
      </c>
      <c r="F636" s="1">
        <v>0</v>
      </c>
      <c r="G636" s="2">
        <f t="shared" si="18"/>
        <v>3183.4328000001656</v>
      </c>
      <c r="H636" s="2">
        <f t="shared" si="19"/>
        <v>0.35999999986961484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5497</v>
      </c>
      <c r="D638" s="1">
        <f>'PR-RAS'!E644</f>
        <v>4750.8500000000004</v>
      </c>
      <c r="E638" s="1">
        <v>0</v>
      </c>
      <c r="F638" s="1">
        <v>0</v>
      </c>
      <c r="G638" s="2">
        <f t="shared" si="18"/>
        <v>9554.1719000000012</v>
      </c>
      <c r="H638" s="2">
        <f t="shared" si="19"/>
        <v>0.1499999999996362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4751</v>
      </c>
      <c r="D640" s="1">
        <f>'PR-RAS'!E646</f>
        <v>7257.4900000001307</v>
      </c>
      <c r="E640" s="1">
        <v>0</v>
      </c>
      <c r="F640" s="1">
        <v>0</v>
      </c>
      <c r="G640" s="2">
        <f t="shared" si="18"/>
        <v>12310.961220000167</v>
      </c>
      <c r="H640" s="2">
        <f t="shared" si="19"/>
        <v>0.49000000013074896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121259</v>
      </c>
      <c r="D641" s="1">
        <f>'PR-RAS'!E647</f>
        <v>149490.31</v>
      </c>
      <c r="E641" s="1">
        <v>0</v>
      </c>
      <c r="F641" s="1">
        <v>0</v>
      </c>
      <c r="G641" s="2">
        <f t="shared" si="18"/>
        <v>268953.35680000001</v>
      </c>
      <c r="H641" s="2">
        <f t="shared" si="19"/>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1831237</v>
      </c>
      <c r="D643" s="1">
        <f>'PR-RAS'!E650</f>
        <v>1777045.95</v>
      </c>
      <c r="E643" s="1">
        <v>0</v>
      </c>
      <c r="F643" s="1">
        <v>0</v>
      </c>
      <c r="G643" s="2">
        <f t="shared" si="20"/>
        <v>3457381.1538000004</v>
      </c>
      <c r="H643" s="2">
        <f t="shared" si="21"/>
        <v>5.0000000046566129E-2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1831237</v>
      </c>
      <c r="D644" s="1">
        <f>'PR-RAS'!E651</f>
        <v>1777045.95</v>
      </c>
      <c r="E644" s="1">
        <v>0</v>
      </c>
      <c r="F644" s="1">
        <v>0</v>
      </c>
      <c r="G644" s="2">
        <f t="shared" si="20"/>
        <v>3462766.4827000005</v>
      </c>
      <c r="H644" s="2">
        <f t="shared" si="21"/>
        <v>5.0000000046566129E-2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8</v>
      </c>
      <c r="E647" s="1">
        <v>0</v>
      </c>
      <c r="F647" s="1">
        <v>0</v>
      </c>
      <c r="G647" s="2">
        <f t="shared" si="20"/>
        <v>16.795999999999999</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20"/>
        <v>15.552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7243</v>
      </c>
      <c r="D710" s="1">
        <f>'PR-RAS'!E717</f>
        <v>0</v>
      </c>
      <c r="E710" s="1">
        <v>0</v>
      </c>
      <c r="F710" s="1">
        <v>0</v>
      </c>
      <c r="G710" s="2">
        <f t="shared" si="22"/>
        <v>5135.2869999999994</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38031</v>
      </c>
      <c r="D711" s="1">
        <f>'PR-RAS'!E718</f>
        <v>32796.339999999997</v>
      </c>
      <c r="E711" s="1">
        <v>0</v>
      </c>
      <c r="F711" s="1">
        <v>0</v>
      </c>
      <c r="G711" s="2">
        <f t="shared" si="22"/>
        <v>73572.812799999985</v>
      </c>
      <c r="H711" s="2">
        <f t="shared" si="23"/>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4761.8</v>
      </c>
      <c r="E713" s="1">
        <v>0</v>
      </c>
      <c r="F713" s="1">
        <v>0</v>
      </c>
      <c r="G713" s="2">
        <f t="shared" si="22"/>
        <v>6780.8032000000003</v>
      </c>
      <c r="H713" s="2">
        <f t="shared" si="23"/>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320275</v>
      </c>
      <c r="D984" s="6">
        <f>BILANCA!E6</f>
        <v>326435.82999999996</v>
      </c>
      <c r="E984" s="6">
        <v>0</v>
      </c>
      <c r="F984" s="6">
        <v>0</v>
      </c>
      <c r="G984" s="7">
        <f t="shared" ref="G984:G1047" si="32">B984/1000*C984+B984/500*D984</f>
        <v>973.14665999999988</v>
      </c>
      <c r="H984" s="7">
        <f t="shared" si="31"/>
        <v>0.17000000004190952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195330</v>
      </c>
      <c r="D985" s="1">
        <f>BILANCA!E7</f>
        <v>175455.47</v>
      </c>
      <c r="E985" s="1">
        <v>0</v>
      </c>
      <c r="F985" s="1">
        <v>0</v>
      </c>
      <c r="G985" s="2">
        <f t="shared" si="32"/>
        <v>1092.48188</v>
      </c>
      <c r="H985" s="2">
        <f t="shared" si="31"/>
        <v>0.47000000000116415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3417</v>
      </c>
      <c r="D986" s="1">
        <f>BILANCA!E8</f>
        <v>4043.32</v>
      </c>
      <c r="E986" s="1">
        <v>0</v>
      </c>
      <c r="F986" s="1">
        <v>0</v>
      </c>
      <c r="G986" s="2">
        <f t="shared" si="32"/>
        <v>34.510919999999999</v>
      </c>
      <c r="H986" s="2">
        <f t="shared" si="31"/>
        <v>0.32000000000016371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184086</v>
      </c>
      <c r="D988" s="1">
        <f>BILANCA!E10</f>
        <v>8015.42</v>
      </c>
      <c r="E988" s="1">
        <v>0</v>
      </c>
      <c r="F988" s="1">
        <v>0</v>
      </c>
      <c r="G988" s="2">
        <f t="shared" si="32"/>
        <v>1000.5842</v>
      </c>
      <c r="H988" s="2">
        <f t="shared" si="31"/>
        <v>0.42000000000007276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180669</v>
      </c>
      <c r="D989" s="1">
        <f>BILANCA!E11</f>
        <v>3972.1</v>
      </c>
      <c r="E989" s="1">
        <v>0</v>
      </c>
      <c r="F989" s="1">
        <v>0</v>
      </c>
      <c r="G989" s="2">
        <f t="shared" si="32"/>
        <v>1131.6792</v>
      </c>
      <c r="H989" s="2">
        <f t="shared" si="31"/>
        <v>9.9999999999909051E-2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191913</v>
      </c>
      <c r="D990" s="1">
        <f>BILANCA!E12</f>
        <v>171412.15</v>
      </c>
      <c r="E990" s="1">
        <v>0</v>
      </c>
      <c r="F990" s="1">
        <v>0</v>
      </c>
      <c r="G990" s="2">
        <f t="shared" si="32"/>
        <v>3743.1611000000003</v>
      </c>
      <c r="H990" s="2">
        <f t="shared" si="31"/>
        <v>0.14999999999417923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191913</v>
      </c>
      <c r="D997" s="1">
        <f>BILANCA!E19</f>
        <v>171412.15</v>
      </c>
      <c r="E997" s="1">
        <v>0</v>
      </c>
      <c r="F997" s="1">
        <v>0</v>
      </c>
      <c r="G997" s="2">
        <f t="shared" si="32"/>
        <v>7486.3222000000005</v>
      </c>
      <c r="H997" s="2">
        <f t="shared" si="31"/>
        <v>0.14999999999417923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187836</v>
      </c>
      <c r="D998" s="1">
        <f>BILANCA!E20</f>
        <v>207437.08</v>
      </c>
      <c r="E998" s="1">
        <v>0</v>
      </c>
      <c r="F998" s="1">
        <v>0</v>
      </c>
      <c r="G998" s="2">
        <f t="shared" si="32"/>
        <v>9040.652399999999</v>
      </c>
      <c r="H998" s="2">
        <f t="shared" si="31"/>
        <v>7.9999999987194315E-2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41920</v>
      </c>
      <c r="D999" s="1">
        <f>BILANCA!E21</f>
        <v>49665.78</v>
      </c>
      <c r="E999" s="1">
        <v>0</v>
      </c>
      <c r="F999" s="1">
        <v>0</v>
      </c>
      <c r="G999" s="2">
        <f t="shared" si="32"/>
        <v>2260.0249599999997</v>
      </c>
      <c r="H999" s="2">
        <f t="shared" si="31"/>
        <v>0.22000000000116415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86296</v>
      </c>
      <c r="D1000" s="1">
        <f>BILANCA!E22</f>
        <v>86296.55</v>
      </c>
      <c r="E1000" s="1">
        <v>0</v>
      </c>
      <c r="F1000" s="1">
        <v>0</v>
      </c>
      <c r="G1000" s="2">
        <f t="shared" si="32"/>
        <v>4401.1147000000001</v>
      </c>
      <c r="H1000" s="2">
        <f t="shared" si="31"/>
        <v>0.44999999999708962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22702</v>
      </c>
      <c r="D1004" s="1">
        <f>BILANCA!E26</f>
        <v>24201.82</v>
      </c>
      <c r="E1004" s="1">
        <v>0</v>
      </c>
      <c r="F1004" s="1">
        <v>0</v>
      </c>
      <c r="G1004" s="2">
        <f t="shared" si="32"/>
        <v>1493.2184400000001</v>
      </c>
      <c r="H1004" s="2">
        <f t="shared" si="31"/>
        <v>0.18000000000029104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146841</v>
      </c>
      <c r="D1006" s="1">
        <f>BILANCA!E28</f>
        <v>196189.08</v>
      </c>
      <c r="E1006" s="1">
        <v>0</v>
      </c>
      <c r="F1006" s="1">
        <v>0</v>
      </c>
      <c r="G1006" s="2">
        <f t="shared" si="32"/>
        <v>12402.040679999998</v>
      </c>
      <c r="H1006" s="2">
        <f t="shared" si="31"/>
        <v>7.9999999987194315E-2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15891</v>
      </c>
      <c r="D1032" s="1">
        <f>BILANCA!E54</f>
        <v>20227.86</v>
      </c>
      <c r="E1032" s="1">
        <v>0</v>
      </c>
      <c r="F1032" s="1">
        <v>0</v>
      </c>
      <c r="G1032" s="2">
        <f t="shared" si="32"/>
        <v>2760.9892800000002</v>
      </c>
      <c r="H1032" s="2">
        <f t="shared" si="33"/>
        <v>0.13999999999941792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15891</v>
      </c>
      <c r="D1033" s="1">
        <f>BILANCA!E55</f>
        <v>20227.86</v>
      </c>
      <c r="E1033" s="1">
        <v>0</v>
      </c>
      <c r="F1033" s="1">
        <v>0</v>
      </c>
      <c r="G1033" s="2">
        <f t="shared" si="32"/>
        <v>2817.3360000000002</v>
      </c>
      <c r="H1033" s="2">
        <f t="shared" si="33"/>
        <v>0.13999999999941792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124945</v>
      </c>
      <c r="D1046" s="1">
        <f>BILANCA!E68</f>
        <v>150980.35999999999</v>
      </c>
      <c r="E1046" s="1">
        <v>0</v>
      </c>
      <c r="F1046" s="1">
        <v>0</v>
      </c>
      <c r="G1046" s="2">
        <f t="shared" si="32"/>
        <v>26895.060359999999</v>
      </c>
      <c r="H1046" s="2">
        <f t="shared" si="33"/>
        <v>0.35999999998603016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3686</v>
      </c>
      <c r="D1056" s="1">
        <f>BILANCA!E78</f>
        <v>1490.05</v>
      </c>
      <c r="E1056" s="1">
        <v>0</v>
      </c>
      <c r="F1056" s="1">
        <v>0</v>
      </c>
      <c r="G1056" s="2">
        <f t="shared" si="34"/>
        <v>486.62529999999992</v>
      </c>
      <c r="H1056" s="2">
        <f t="shared" si="33"/>
        <v>4.9999999999954525E-2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v>
      </c>
      <c r="D1061" s="1">
        <f>BILANCA!E83</f>
        <v>0</v>
      </c>
      <c r="E1061" s="1">
        <v>0</v>
      </c>
      <c r="F1061" s="1">
        <v>0</v>
      </c>
      <c r="G1061" s="2">
        <f t="shared" si="34"/>
        <v>0.70199999999999996</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3677</v>
      </c>
      <c r="D1064" s="1">
        <f>BILANCA!E86</f>
        <v>1490.05</v>
      </c>
      <c r="E1064" s="1">
        <v>0</v>
      </c>
      <c r="F1064" s="1">
        <v>0</v>
      </c>
      <c r="G1064" s="2">
        <f t="shared" si="34"/>
        <v>539.2251</v>
      </c>
      <c r="H1064" s="2">
        <f t="shared" si="33"/>
        <v>4.9999999999954525E-2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121259</v>
      </c>
      <c r="D1148" s="1">
        <f>BILANCA!E170</f>
        <v>149490.31</v>
      </c>
      <c r="E1148" s="1">
        <v>0</v>
      </c>
      <c r="F1148" s="1">
        <v>0</v>
      </c>
      <c r="G1148" s="2">
        <f t="shared" si="36"/>
        <v>69339.537299999996</v>
      </c>
      <c r="H1148" s="2">
        <f t="shared" si="35"/>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121259</v>
      </c>
      <c r="D1151" s="1">
        <f>BILANCA!E173</f>
        <v>149490.31</v>
      </c>
      <c r="E1151" s="1">
        <v>0</v>
      </c>
      <c r="F1151" s="1">
        <v>0</v>
      </c>
      <c r="G1151" s="2">
        <f t="shared" si="36"/>
        <v>70600.256160000004</v>
      </c>
      <c r="H1151" s="2">
        <f t="shared" si="35"/>
        <v>0.30999999999767169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320275</v>
      </c>
      <c r="D1152" s="1">
        <f>BILANCA!E175</f>
        <v>326435.82999999996</v>
      </c>
      <c r="E1152" s="1">
        <v>0</v>
      </c>
      <c r="F1152" s="1">
        <v>0</v>
      </c>
      <c r="G1152" s="2">
        <f t="shared" si="36"/>
        <v>164461.78554000001</v>
      </c>
      <c r="H1152" s="2">
        <f t="shared" si="35"/>
        <v>0.17000000004190952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129696</v>
      </c>
      <c r="D1153" s="1">
        <f>BILANCA!E176</f>
        <v>158237.84999999998</v>
      </c>
      <c r="E1153" s="1">
        <v>0</v>
      </c>
      <c r="F1153" s="1">
        <v>0</v>
      </c>
      <c r="G1153" s="2">
        <f t="shared" si="36"/>
        <v>75849.188999999998</v>
      </c>
      <c r="H1153" s="2">
        <f t="shared" si="35"/>
        <v>0.15000000002328306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129696</v>
      </c>
      <c r="D1154" s="1">
        <f>BILANCA!E177</f>
        <v>158237.84999999998</v>
      </c>
      <c r="E1154" s="1">
        <v>0</v>
      </c>
      <c r="F1154" s="1">
        <v>0</v>
      </c>
      <c r="G1154" s="2">
        <f t="shared" si="36"/>
        <v>76295.36069999999</v>
      </c>
      <c r="H1154" s="2">
        <f t="shared" ref="H1154:H1217" si="37">ABS(C1154-ROUND(C1154,0))+ABS(D1154-ROUND(D1154,0))</f>
        <v>0.15000000002328306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115165</v>
      </c>
      <c r="D1155" s="1">
        <f>BILANCA!E178</f>
        <v>143958.68</v>
      </c>
      <c r="E1155" s="1">
        <v>0</v>
      </c>
      <c r="F1155" s="1">
        <v>0</v>
      </c>
      <c r="G1155" s="2">
        <f t="shared" si="36"/>
        <v>69330.165919999999</v>
      </c>
      <c r="H1155" s="2">
        <f t="shared" si="37"/>
        <v>0.32000000000698492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10854</v>
      </c>
      <c r="D1156" s="1">
        <f>BILANCA!E179</f>
        <v>12788.44</v>
      </c>
      <c r="E1156" s="1">
        <v>0</v>
      </c>
      <c r="F1156" s="1">
        <v>0</v>
      </c>
      <c r="G1156" s="2">
        <f t="shared" si="36"/>
        <v>6302.5422399999998</v>
      </c>
      <c r="H1156" s="2">
        <f t="shared" si="37"/>
        <v>0.44000000000050932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0.68</v>
      </c>
      <c r="E1157" s="1">
        <v>0</v>
      </c>
      <c r="F1157" s="1">
        <v>0</v>
      </c>
      <c r="G1157" s="2">
        <f t="shared" si="36"/>
        <v>0.23663999999999999</v>
      </c>
      <c r="H1157" s="2">
        <f t="shared" si="37"/>
        <v>0.31999999999999995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0.68</v>
      </c>
      <c r="E1160" s="1">
        <v>0</v>
      </c>
      <c r="F1160" s="1">
        <v>0</v>
      </c>
      <c r="G1160" s="2">
        <f t="shared" si="36"/>
        <v>0.24072000000000002</v>
      </c>
      <c r="H1160" s="2">
        <f t="shared" si="37"/>
        <v>0.31999999999999995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3677</v>
      </c>
      <c r="D1165" s="1">
        <f>BILANCA!E188</f>
        <v>1490.05</v>
      </c>
      <c r="E1165" s="1">
        <v>0</v>
      </c>
      <c r="F1165" s="1">
        <v>0</v>
      </c>
      <c r="G1165" s="2">
        <f t="shared" si="36"/>
        <v>1211.5922</v>
      </c>
      <c r="H1165" s="2">
        <f t="shared" si="37"/>
        <v>4.9999999999954525E-2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190579</v>
      </c>
      <c r="D1214" s="1">
        <f>BILANCA!E237</f>
        <v>168197.98</v>
      </c>
      <c r="E1214" s="1">
        <v>0</v>
      </c>
      <c r="F1214" s="1">
        <v>0</v>
      </c>
      <c r="G1214" s="2">
        <f t="shared" si="38"/>
        <v>121731.21576000002</v>
      </c>
      <c r="H1214" s="2">
        <f t="shared" si="37"/>
        <v>1.9999999989522621E-2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195330</v>
      </c>
      <c r="D1215" s="1">
        <f>BILANCA!E238</f>
        <v>175455.47</v>
      </c>
      <c r="E1215" s="1">
        <v>0</v>
      </c>
      <c r="F1215" s="1">
        <v>0</v>
      </c>
      <c r="G1215" s="2">
        <f t="shared" si="38"/>
        <v>126727.89808000001</v>
      </c>
      <c r="H1215" s="2">
        <f t="shared" si="37"/>
        <v>0.47000000000116415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195330</v>
      </c>
      <c r="D1216" s="1">
        <f>BILANCA!E239</f>
        <v>175455.47</v>
      </c>
      <c r="E1216" s="1">
        <v>0</v>
      </c>
      <c r="F1216" s="1">
        <v>0</v>
      </c>
      <c r="G1216" s="2">
        <f t="shared" si="38"/>
        <v>127274.13902</v>
      </c>
      <c r="H1216" s="2">
        <f t="shared" si="37"/>
        <v>0.47000000000116415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195330</v>
      </c>
      <c r="D1217" s="1">
        <f>BILANCA!E240</f>
        <v>175455.47</v>
      </c>
      <c r="E1217" s="1">
        <v>0</v>
      </c>
      <c r="F1217" s="1">
        <v>0</v>
      </c>
      <c r="G1217" s="2">
        <f t="shared" si="38"/>
        <v>127820.37996000001</v>
      </c>
      <c r="H1217" s="2">
        <f t="shared" si="37"/>
        <v>0.47000000000116415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-4751</v>
      </c>
      <c r="D1222" s="1">
        <f>BILANCA!E245</f>
        <v>-7257.49</v>
      </c>
      <c r="E1222" s="1">
        <v>0</v>
      </c>
      <c r="F1222" s="1">
        <v>0</v>
      </c>
      <c r="G1222" s="2">
        <f t="shared" si="38"/>
        <v>-4604.5692199999994</v>
      </c>
      <c r="H1222" s="2">
        <f t="shared" si="39"/>
        <v>0.48999999999978172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4751</v>
      </c>
      <c r="D1227" s="1">
        <f>BILANCA!E250</f>
        <v>7257.49</v>
      </c>
      <c r="E1227" s="1">
        <v>0</v>
      </c>
      <c r="F1227" s="1">
        <v>0</v>
      </c>
      <c r="G1227" s="2">
        <f t="shared" si="38"/>
        <v>4700.89912</v>
      </c>
      <c r="H1227" s="2">
        <f t="shared" si="39"/>
        <v>0.48999999999978172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4751</v>
      </c>
      <c r="D1228" s="1">
        <f>BILANCA!E251</f>
        <v>7257.49</v>
      </c>
      <c r="E1228" s="1">
        <v>0</v>
      </c>
      <c r="F1228" s="1">
        <v>0</v>
      </c>
      <c r="G1228" s="2">
        <f t="shared" si="38"/>
        <v>4720.1651000000002</v>
      </c>
      <c r="H1228" s="2">
        <f t="shared" si="39"/>
        <v>0.48999999999978172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3677</v>
      </c>
      <c r="D1244" s="1">
        <f>BILANCA!E268</f>
        <v>1490.05</v>
      </c>
      <c r="E1244" s="1">
        <v>0</v>
      </c>
      <c r="F1244" s="1">
        <v>0</v>
      </c>
      <c r="G1244" s="2">
        <f t="shared" si="40"/>
        <v>1737.5030999999999</v>
      </c>
      <c r="H1244" s="2">
        <f t="shared" si="39"/>
        <v>4.9999999999954525E-2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129696</v>
      </c>
      <c r="D1264" s="1">
        <f>BILANCA!E288</f>
        <v>158237.85</v>
      </c>
      <c r="E1264" s="1">
        <v>0</v>
      </c>
      <c r="F1264" s="1">
        <v>0</v>
      </c>
      <c r="G1264" s="2">
        <f t="shared" si="40"/>
        <v>125374.24770000001</v>
      </c>
      <c r="H1264" s="2">
        <f t="shared" si="39"/>
        <v>0.14999999999417923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3677</v>
      </c>
      <c r="D1278" s="1">
        <f>BILANCA!E302</f>
        <v>1490.05</v>
      </c>
      <c r="E1278" s="1">
        <v>0</v>
      </c>
      <c r="F1278" s="1">
        <v>0</v>
      </c>
      <c r="G1278" s="2">
        <f t="shared" si="40"/>
        <v>1963.8444999999997</v>
      </c>
      <c r="H1278" s="2">
        <f t="shared" si="39"/>
        <v>4.9999999999954525E-2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1830434</v>
      </c>
      <c r="D1299" s="6">
        <f>'RAS-funkcijski'!E5</f>
        <v>1777413.44</v>
      </c>
      <c r="E1299" s="6">
        <v>0</v>
      </c>
      <c r="F1299" s="6">
        <v>0</v>
      </c>
      <c r="G1299" s="7">
        <f t="shared" si="40"/>
        <v>5385.2608799999998</v>
      </c>
      <c r="H1299" s="7">
        <f t="shared" si="41"/>
        <v>0.43999999994412065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1830434</v>
      </c>
      <c r="D1300" s="1">
        <f>'RAS-funkcijski'!E6</f>
        <v>1777413.44</v>
      </c>
      <c r="E1300" s="1">
        <v>0</v>
      </c>
      <c r="F1300" s="1">
        <v>0</v>
      </c>
      <c r="G1300" s="2">
        <f t="shared" si="40"/>
        <v>10770.52176</v>
      </c>
      <c r="H1300" s="2">
        <f t="shared" si="41"/>
        <v>0.43999999994412065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1830434</v>
      </c>
      <c r="D1301" s="1">
        <f>'RAS-funkcijski'!E7</f>
        <v>1777413.44</v>
      </c>
      <c r="E1301" s="1">
        <v>0</v>
      </c>
      <c r="F1301" s="1">
        <v>0</v>
      </c>
      <c r="G1301" s="2">
        <f t="shared" si="40"/>
        <v>16155.782639999999</v>
      </c>
      <c r="H1301" s="2">
        <f t="shared" si="41"/>
        <v>0.43999999994412065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1830434</v>
      </c>
      <c r="D1435" s="13">
        <f>'RAS-funkcijski'!E141</f>
        <v>1777413.44</v>
      </c>
      <c r="E1435" s="13">
        <v>0</v>
      </c>
      <c r="F1435" s="13">
        <v>0</v>
      </c>
      <c r="G1435" s="14">
        <f t="shared" si="46"/>
        <v>737780.74056000006</v>
      </c>
      <c r="H1435" s="14">
        <f t="shared" si="45"/>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129695.71</v>
      </c>
      <c r="D1480" s="6"/>
      <c r="E1480" s="6">
        <v>0</v>
      </c>
      <c r="F1480" s="6">
        <v>0</v>
      </c>
      <c r="G1480" s="7">
        <f t="shared" ref="G1480:G1511" si="52">B1480/1000*C1480</f>
        <v>129.69571000000002</v>
      </c>
      <c r="H1480" s="7">
        <f t="shared" ref="H1480:H1511" si="53">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1808670.2400000002</v>
      </c>
      <c r="D1481" s="1">
        <v>0</v>
      </c>
      <c r="E1481" s="1">
        <v>0</v>
      </c>
      <c r="F1481" s="1">
        <v>0</v>
      </c>
      <c r="G1481" s="2">
        <f t="shared" si="52"/>
        <v>3617.3404800000003</v>
      </c>
      <c r="H1481" s="2">
        <f t="shared" si="53"/>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5361.34</v>
      </c>
      <c r="D1482" s="1">
        <v>0</v>
      </c>
      <c r="E1482" s="1">
        <v>0</v>
      </c>
      <c r="F1482" s="1">
        <v>0</v>
      </c>
      <c r="G1482" s="2">
        <f t="shared" si="52"/>
        <v>16.084020000000002</v>
      </c>
      <c r="H1482" s="2">
        <f t="shared" si="53"/>
        <v>0.34000000000014552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1769070.58</v>
      </c>
      <c r="D1483" s="1">
        <v>0</v>
      </c>
      <c r="E1483" s="1">
        <v>0</v>
      </c>
      <c r="F1483" s="1">
        <v>0</v>
      </c>
      <c r="G1483" s="2">
        <f t="shared" si="52"/>
        <v>7076.2823200000003</v>
      </c>
      <c r="H1483" s="2">
        <f t="shared" si="53"/>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1596629.51</v>
      </c>
      <c r="D1484" s="1">
        <v>0</v>
      </c>
      <c r="E1484" s="1">
        <v>0</v>
      </c>
      <c r="F1484" s="1">
        <v>0</v>
      </c>
      <c r="G1484" s="2">
        <f t="shared" si="52"/>
        <v>7983.1475500000006</v>
      </c>
      <c r="H1484" s="2">
        <f t="shared" si="53"/>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172421.73</v>
      </c>
      <c r="D1485" s="1">
        <v>0</v>
      </c>
      <c r="E1485" s="1">
        <v>0</v>
      </c>
      <c r="F1485" s="1">
        <v>0</v>
      </c>
      <c r="G1485" s="2">
        <f t="shared" si="52"/>
        <v>1034.5303800000002</v>
      </c>
      <c r="H1485" s="2">
        <f t="shared" si="53"/>
        <v>0.26999999998952262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19.34</v>
      </c>
      <c r="D1486" s="1">
        <v>0</v>
      </c>
      <c r="E1486" s="1">
        <v>0</v>
      </c>
      <c r="F1486" s="1">
        <v>0</v>
      </c>
      <c r="G1486" s="2">
        <f t="shared" si="52"/>
        <v>0.13538</v>
      </c>
      <c r="H1486" s="2">
        <f t="shared" si="53"/>
        <v>0.33999999999999986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34238.32</v>
      </c>
      <c r="D1492" s="1">
        <v>0</v>
      </c>
      <c r="E1492" s="1">
        <v>0</v>
      </c>
      <c r="F1492" s="1">
        <v>0</v>
      </c>
      <c r="G1492" s="2">
        <f t="shared" si="52"/>
        <v>445.09815999999995</v>
      </c>
      <c r="H1492" s="2">
        <f t="shared" si="53"/>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1780128.1</v>
      </c>
      <c r="D1499" s="1">
        <v>0</v>
      </c>
      <c r="E1499" s="1">
        <v>0</v>
      </c>
      <c r="F1499" s="1">
        <v>0</v>
      </c>
      <c r="G1499" s="2">
        <f t="shared" si="52"/>
        <v>35602.562000000005</v>
      </c>
      <c r="H1499" s="2">
        <f t="shared" si="53"/>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7560.75</v>
      </c>
      <c r="D1500" s="1">
        <v>0</v>
      </c>
      <c r="E1500" s="1">
        <v>0</v>
      </c>
      <c r="F1500" s="1">
        <v>0</v>
      </c>
      <c r="G1500" s="2">
        <f t="shared" si="52"/>
        <v>158.77575000000002</v>
      </c>
      <c r="H1500" s="2">
        <f t="shared" si="53"/>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1738329.03</v>
      </c>
      <c r="D1501" s="1">
        <v>0</v>
      </c>
      <c r="E1501" s="1">
        <v>0</v>
      </c>
      <c r="F1501" s="1">
        <v>0</v>
      </c>
      <c r="G1501" s="2">
        <f t="shared" si="52"/>
        <v>38243.238659999995</v>
      </c>
      <c r="H1501" s="2">
        <f t="shared" si="53"/>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1567836.02</v>
      </c>
      <c r="D1502" s="1">
        <v>0</v>
      </c>
      <c r="E1502" s="1">
        <v>0</v>
      </c>
      <c r="F1502" s="1">
        <v>0</v>
      </c>
      <c r="G1502" s="2">
        <f t="shared" si="52"/>
        <v>36060.228459999998</v>
      </c>
      <c r="H1502" s="2">
        <f t="shared" si="53"/>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170474.35</v>
      </c>
      <c r="D1503" s="1">
        <v>0</v>
      </c>
      <c r="E1503" s="1">
        <v>0</v>
      </c>
      <c r="F1503" s="1">
        <v>0</v>
      </c>
      <c r="G1503" s="2">
        <f t="shared" si="52"/>
        <v>4091.3844000000004</v>
      </c>
      <c r="H1503" s="2">
        <f t="shared" si="53"/>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18.66</v>
      </c>
      <c r="D1504" s="1">
        <v>0</v>
      </c>
      <c r="E1504" s="1">
        <v>0</v>
      </c>
      <c r="F1504" s="1">
        <v>0</v>
      </c>
      <c r="G1504" s="2">
        <f t="shared" si="52"/>
        <v>0.46650000000000003</v>
      </c>
      <c r="H1504" s="2">
        <f t="shared" si="53"/>
        <v>0.33999999999999986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34238.32</v>
      </c>
      <c r="D1510" s="1">
        <v>0</v>
      </c>
      <c r="E1510" s="1">
        <v>0</v>
      </c>
      <c r="F1510" s="1">
        <v>0</v>
      </c>
      <c r="G1510" s="2">
        <f t="shared" si="52"/>
        <v>1061.3879199999999</v>
      </c>
      <c r="H1510" s="2">
        <f t="shared" si="53"/>
        <v>0.31999999999970896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158237.85000000009</v>
      </c>
      <c r="D1517" s="1">
        <v>0</v>
      </c>
      <c r="E1517" s="1">
        <v>0</v>
      </c>
      <c r="F1517" s="1">
        <v>0</v>
      </c>
      <c r="G1517" s="2">
        <f t="shared" si="54"/>
        <v>6013.0383000000038</v>
      </c>
      <c r="H1517" s="2">
        <f t="shared" si="55"/>
        <v>0.14999999990686774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158237.84999999998</v>
      </c>
      <c r="D1576" s="1">
        <v>0</v>
      </c>
      <c r="E1576" s="1">
        <v>0</v>
      </c>
      <c r="F1576" s="1">
        <v>0</v>
      </c>
      <c r="G1576" s="2">
        <f t="shared" si="56"/>
        <v>15349.071449999998</v>
      </c>
      <c r="H1576" s="2">
        <f t="shared" si="57"/>
        <v>0.15000000002328306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1510.75</v>
      </c>
      <c r="D1577" s="1">
        <v>0</v>
      </c>
      <c r="E1577" s="1">
        <v>0</v>
      </c>
      <c r="F1577" s="1">
        <v>0</v>
      </c>
      <c r="G1577" s="2">
        <f t="shared" si="56"/>
        <v>148.05350000000001</v>
      </c>
      <c r="H1577" s="2">
        <f t="shared" si="57"/>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156727.09999999998</v>
      </c>
      <c r="D1578" s="1">
        <v>0</v>
      </c>
      <c r="E1578" s="1">
        <v>0</v>
      </c>
      <c r="F1578" s="1">
        <v>0</v>
      </c>
      <c r="G1578" s="2">
        <f t="shared" si="56"/>
        <v>15515.982899999999</v>
      </c>
      <c r="H1578" s="2">
        <f t="shared" si="57"/>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23745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1831180</v>
      </c>
      <c r="I16" s="172">
        <f>'PR-RAS'!E6</f>
        <v>1774906.8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1810901</v>
      </c>
      <c r="I17" s="172">
        <f>'PR-RAS'!E151</f>
        <v>1743175.12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4751</v>
      </c>
      <c r="I19" s="173">
        <f>'PR-RAS'!E646</f>
        <v>7257.4900000001307</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195330</v>
      </c>
      <c r="I20" s="175">
        <f>BILANCA!E7</f>
        <v>175455.47</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124945</v>
      </c>
      <c r="I21" s="177">
        <f>BILANCA!E68</f>
        <v>150980.35999999999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129696</v>
      </c>
      <c r="I22" s="177">
        <f>BILANCA!E176</f>
        <v>158237.84999999998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190579</v>
      </c>
      <c r="I23" s="179">
        <f>BILANCA!E237</f>
        <v>168197.98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1830434</v>
      </c>
      <c r="I24" s="175">
        <f>'RAS-funkcijski'!E5</f>
        <v>1777413.44</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1830434</v>
      </c>
      <c r="I28" s="181">
        <f>'RAS-funkcijski'!E141</f>
        <v>1777413.44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129695.71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158237.85000000009</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158237.84999999998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1831180</v>
      </c>
      <c r="E6" s="53">
        <f>E7+E44+E50+E82+E106+E124+E133+E139</f>
        <v>1774906.8</v>
      </c>
      <c r="F6" s="54">
        <f t="shared" ref="F6:F69" si="0">IF(D6&lt;&gt;0,IF(E6/D6&gt;=100,"&gt;&gt;100",E6/D6*100),"-")</f>
        <v>96.926943282473601</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1831180</v>
      </c>
      <c r="E133" s="53">
        <f>E134+E138</f>
        <v>1774906.8</v>
      </c>
      <c r="F133" s="54">
        <f t="shared" si="1"/>
        <v>96.926943282473601</v>
      </c>
    </row>
    <row r="134" spans="1:6" ht="24" x14ac:dyDescent="0.2">
      <c r="A134" s="55">
        <v>671</v>
      </c>
      <c r="B134" s="234" t="s">
        <v>311</v>
      </c>
      <c r="C134" s="52" t="s">
        <v>312</v>
      </c>
      <c r="D134" s="53">
        <f>SUM(D135:D137)</f>
        <v>1831180</v>
      </c>
      <c r="E134" s="53">
        <f>SUM(E135:E137)</f>
        <v>1774906.8</v>
      </c>
      <c r="F134" s="54">
        <f t="shared" ref="F134:F197" si="2">IF(D134&lt;&gt;0,IF(E134/D134&gt;=100,"&gt;&gt;100",E134/D134*100),"-")</f>
        <v>96.926943282473601</v>
      </c>
    </row>
    <row r="135" spans="1:6" ht="12.75" customHeight="1" x14ac:dyDescent="0.2">
      <c r="A135" s="55">
        <v>6711</v>
      </c>
      <c r="B135" s="87" t="s">
        <v>313</v>
      </c>
      <c r="C135" s="52" t="s">
        <v>314</v>
      </c>
      <c r="D135" s="244">
        <v>1811647</v>
      </c>
      <c r="E135" s="244">
        <v>1740668.48</v>
      </c>
      <c r="F135" s="54">
        <f t="shared" si="2"/>
        <v>96.082099879281117</v>
      </c>
    </row>
    <row r="136" spans="1:6" ht="24" x14ac:dyDescent="0.2">
      <c r="A136" s="55">
        <v>6712</v>
      </c>
      <c r="B136" s="234" t="s">
        <v>315</v>
      </c>
      <c r="C136" s="52" t="s">
        <v>316</v>
      </c>
      <c r="D136" s="244">
        <v>19533</v>
      </c>
      <c r="E136" s="244">
        <v>34238.32</v>
      </c>
      <c r="F136" s="54">
        <f t="shared" si="2"/>
        <v>175.2844929094353</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1810901</v>
      </c>
      <c r="E151" s="53">
        <f>E152+E163+E196+E215+E224+E252+E263</f>
        <v>1743175.12</v>
      </c>
      <c r="F151" s="54">
        <f t="shared" si="2"/>
        <v>96.260100358882127</v>
      </c>
    </row>
    <row r="152" spans="1:6" ht="12.75" customHeight="1" x14ac:dyDescent="0.2">
      <c r="A152" s="55">
        <v>31</v>
      </c>
      <c r="B152" s="87" t="s">
        <v>346</v>
      </c>
      <c r="C152" s="52" t="s">
        <v>347</v>
      </c>
      <c r="D152" s="53">
        <f>D153+D158+D159</f>
        <v>1657726</v>
      </c>
      <c r="E152" s="53">
        <f>E153+E158+E159</f>
        <v>1566345.97</v>
      </c>
      <c r="F152" s="54">
        <f t="shared" si="2"/>
        <v>94.487627629656529</v>
      </c>
    </row>
    <row r="153" spans="1:6" ht="12.75" customHeight="1" x14ac:dyDescent="0.2">
      <c r="A153" s="55">
        <v>311</v>
      </c>
      <c r="B153" s="87" t="s">
        <v>348</v>
      </c>
      <c r="C153" s="52" t="s">
        <v>349</v>
      </c>
      <c r="D153" s="53">
        <f>SUM(D154:D157)</f>
        <v>1388535</v>
      </c>
      <c r="E153" s="53">
        <f>SUM(E154:E157)</f>
        <v>1313527.01</v>
      </c>
      <c r="F153" s="54">
        <f t="shared" si="2"/>
        <v>94.598048302707525</v>
      </c>
    </row>
    <row r="154" spans="1:6" ht="12.75" customHeight="1" x14ac:dyDescent="0.2">
      <c r="A154" s="55">
        <v>3111</v>
      </c>
      <c r="B154" s="87" t="s">
        <v>350</v>
      </c>
      <c r="C154" s="52" t="s">
        <v>351</v>
      </c>
      <c r="D154" s="244">
        <v>1344645</v>
      </c>
      <c r="E154" s="244">
        <v>1279309.06</v>
      </c>
      <c r="F154" s="54">
        <f t="shared" si="2"/>
        <v>95.14102681376869</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43890</v>
      </c>
      <c r="E156" s="244">
        <v>34217.949999999997</v>
      </c>
      <c r="F156" s="54">
        <f t="shared" si="2"/>
        <v>77.962975620870353</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40083</v>
      </c>
      <c r="E158" s="244">
        <v>36087.03</v>
      </c>
      <c r="F158" s="54">
        <f t="shared" si="2"/>
        <v>90.030761170571054</v>
      </c>
    </row>
    <row r="159" spans="1:6" ht="12.75" customHeight="1" x14ac:dyDescent="0.2">
      <c r="A159" s="55">
        <v>313</v>
      </c>
      <c r="B159" s="87" t="s">
        <v>360</v>
      </c>
      <c r="C159" s="52" t="s">
        <v>361</v>
      </c>
      <c r="D159" s="53">
        <f>SUM(D160:D162)</f>
        <v>229108</v>
      </c>
      <c r="E159" s="53">
        <f>SUM(E160:E162)</f>
        <v>216731.93</v>
      </c>
      <c r="F159" s="54">
        <f t="shared" si="2"/>
        <v>94.598150217364733</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229108</v>
      </c>
      <c r="E161" s="244">
        <v>216731.93</v>
      </c>
      <c r="F161" s="54">
        <f t="shared" si="2"/>
        <v>94.598150217364733</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153166</v>
      </c>
      <c r="E163" s="53">
        <f>E164+E169+E177+E187+E188</f>
        <v>176809.81</v>
      </c>
      <c r="F163" s="54">
        <f t="shared" si="2"/>
        <v>115.43672224906312</v>
      </c>
    </row>
    <row r="164" spans="1:6" ht="12.75" customHeight="1" x14ac:dyDescent="0.2">
      <c r="A164" s="55">
        <v>321</v>
      </c>
      <c r="B164" s="87" t="s">
        <v>369</v>
      </c>
      <c r="C164" s="52" t="s">
        <v>370</v>
      </c>
      <c r="D164" s="53">
        <f>SUM(D165:D168)</f>
        <v>54837</v>
      </c>
      <c r="E164" s="53">
        <f>SUM(E165:E168)</f>
        <v>70079.51999999999</v>
      </c>
      <c r="F164" s="54">
        <f t="shared" si="2"/>
        <v>127.79605011215054</v>
      </c>
    </row>
    <row r="165" spans="1:6" ht="12.75" customHeight="1" x14ac:dyDescent="0.2">
      <c r="A165" s="55">
        <v>3211</v>
      </c>
      <c r="B165" s="87" t="s">
        <v>371</v>
      </c>
      <c r="C165" s="52" t="s">
        <v>372</v>
      </c>
      <c r="D165" s="244">
        <v>8406</v>
      </c>
      <c r="E165" s="244">
        <v>23635.18</v>
      </c>
      <c r="F165" s="54">
        <f t="shared" si="2"/>
        <v>281.17035450868428</v>
      </c>
    </row>
    <row r="166" spans="1:6" ht="12.75" customHeight="1" x14ac:dyDescent="0.2">
      <c r="A166" s="55">
        <v>3212</v>
      </c>
      <c r="B166" s="87" t="s">
        <v>373</v>
      </c>
      <c r="C166" s="52" t="s">
        <v>374</v>
      </c>
      <c r="D166" s="244">
        <v>38031</v>
      </c>
      <c r="E166" s="244">
        <v>32796.339999999997</v>
      </c>
      <c r="F166" s="54">
        <f t="shared" si="2"/>
        <v>86.235807630617117</v>
      </c>
    </row>
    <row r="167" spans="1:6" ht="12.75" customHeight="1" x14ac:dyDescent="0.2">
      <c r="A167" s="55">
        <v>3213</v>
      </c>
      <c r="B167" s="87" t="s">
        <v>375</v>
      </c>
      <c r="C167" s="52" t="s">
        <v>376</v>
      </c>
      <c r="D167" s="244">
        <v>8400</v>
      </c>
      <c r="E167" s="244">
        <v>13648</v>
      </c>
      <c r="F167" s="54">
        <f t="shared" si="2"/>
        <v>162.47619047619048</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45432</v>
      </c>
      <c r="E169" s="53">
        <f>SUM(E170:E176)</f>
        <v>59444.97</v>
      </c>
      <c r="F169" s="54">
        <f t="shared" si="2"/>
        <v>130.84383254094033</v>
      </c>
    </row>
    <row r="170" spans="1:6" ht="12.75" customHeight="1" x14ac:dyDescent="0.2">
      <c r="A170" s="55">
        <v>3221</v>
      </c>
      <c r="B170" s="87" t="s">
        <v>381</v>
      </c>
      <c r="C170" s="52" t="s">
        <v>382</v>
      </c>
      <c r="D170" s="244">
        <v>17316</v>
      </c>
      <c r="E170" s="244">
        <v>15211.4</v>
      </c>
      <c r="F170" s="54">
        <f t="shared" si="2"/>
        <v>87.845922845922843</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25801</v>
      </c>
      <c r="E172" s="244">
        <v>39222.160000000003</v>
      </c>
      <c r="F172" s="54">
        <f t="shared" si="2"/>
        <v>152.01798379907757</v>
      </c>
    </row>
    <row r="173" spans="1:6" ht="12.75" customHeight="1" x14ac:dyDescent="0.2">
      <c r="A173" s="55">
        <v>3224</v>
      </c>
      <c r="B173" s="87" t="s">
        <v>387</v>
      </c>
      <c r="C173" s="52" t="s">
        <v>388</v>
      </c>
      <c r="D173" s="244">
        <v>375</v>
      </c>
      <c r="E173" s="244">
        <v>268.31</v>
      </c>
      <c r="F173" s="54">
        <f t="shared" si="2"/>
        <v>71.549333333333337</v>
      </c>
    </row>
    <row r="174" spans="1:6" ht="12.75" customHeight="1" x14ac:dyDescent="0.2">
      <c r="A174" s="55">
        <v>3225</v>
      </c>
      <c r="B174" s="87" t="s">
        <v>389</v>
      </c>
      <c r="C174" s="52" t="s">
        <v>390</v>
      </c>
      <c r="D174" s="244">
        <v>1940</v>
      </c>
      <c r="E174" s="244">
        <v>4743.1000000000004</v>
      </c>
      <c r="F174" s="54">
        <f t="shared" si="2"/>
        <v>244.48969072164951</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0</v>
      </c>
      <c r="E176" s="244">
        <v>0</v>
      </c>
      <c r="F176" s="54" t="str">
        <f t="shared" si="2"/>
        <v>-</v>
      </c>
    </row>
    <row r="177" spans="1:6" ht="12.75" customHeight="1" x14ac:dyDescent="0.2">
      <c r="A177" s="55">
        <v>323</v>
      </c>
      <c r="B177" s="87" t="s">
        <v>395</v>
      </c>
      <c r="C177" s="52" t="s">
        <v>396</v>
      </c>
      <c r="D177" s="53">
        <f>SUM(D178:D186)</f>
        <v>50694</v>
      </c>
      <c r="E177" s="53">
        <f>SUM(E178:E186)</f>
        <v>45852.76</v>
      </c>
      <c r="F177" s="54">
        <f t="shared" si="2"/>
        <v>90.450072986941251</v>
      </c>
    </row>
    <row r="178" spans="1:6" ht="12.75" customHeight="1" x14ac:dyDescent="0.2">
      <c r="A178" s="55">
        <v>3231</v>
      </c>
      <c r="B178" s="87" t="s">
        <v>397</v>
      </c>
      <c r="C178" s="52" t="s">
        <v>398</v>
      </c>
      <c r="D178" s="244">
        <v>20717</v>
      </c>
      <c r="E178" s="244">
        <v>21026.98</v>
      </c>
      <c r="F178" s="54">
        <f t="shared" si="2"/>
        <v>101.49625911087512</v>
      </c>
    </row>
    <row r="179" spans="1:6" ht="12.75" customHeight="1" x14ac:dyDescent="0.2">
      <c r="A179" s="55">
        <v>3232</v>
      </c>
      <c r="B179" s="87" t="s">
        <v>399</v>
      </c>
      <c r="C179" s="52" t="s">
        <v>400</v>
      </c>
      <c r="D179" s="244">
        <v>13875</v>
      </c>
      <c r="E179" s="244">
        <v>5625</v>
      </c>
      <c r="F179" s="54">
        <f t="shared" si="2"/>
        <v>40.54054054054054</v>
      </c>
    </row>
    <row r="180" spans="1:6" ht="12.75" customHeight="1" x14ac:dyDescent="0.2">
      <c r="A180" s="55">
        <v>3233</v>
      </c>
      <c r="B180" s="87" t="s">
        <v>401</v>
      </c>
      <c r="C180" s="52" t="s">
        <v>402</v>
      </c>
      <c r="D180" s="244">
        <v>0</v>
      </c>
      <c r="E180" s="244">
        <v>0</v>
      </c>
      <c r="F180" s="54" t="str">
        <f t="shared" si="2"/>
        <v>-</v>
      </c>
    </row>
    <row r="181" spans="1:6" ht="12.75" customHeight="1" x14ac:dyDescent="0.2">
      <c r="A181" s="55">
        <v>3234</v>
      </c>
      <c r="B181" s="87" t="s">
        <v>403</v>
      </c>
      <c r="C181" s="52" t="s">
        <v>404</v>
      </c>
      <c r="D181" s="244">
        <v>9199</v>
      </c>
      <c r="E181" s="244">
        <v>10006.48</v>
      </c>
      <c r="F181" s="54">
        <f t="shared" si="2"/>
        <v>108.77791064246114</v>
      </c>
    </row>
    <row r="182" spans="1:6" ht="12.75" customHeight="1" x14ac:dyDescent="0.2">
      <c r="A182" s="55">
        <v>3235</v>
      </c>
      <c r="B182" s="87" t="s">
        <v>405</v>
      </c>
      <c r="C182" s="52" t="s">
        <v>406</v>
      </c>
      <c r="D182" s="244">
        <v>0</v>
      </c>
      <c r="E182" s="244">
        <v>0</v>
      </c>
      <c r="F182" s="54" t="str">
        <f t="shared" si="2"/>
        <v>-</v>
      </c>
    </row>
    <row r="183" spans="1:6" ht="12.75" customHeight="1" x14ac:dyDescent="0.2">
      <c r="A183" s="55">
        <v>3236</v>
      </c>
      <c r="B183" s="87" t="s">
        <v>407</v>
      </c>
      <c r="C183" s="52" t="s">
        <v>408</v>
      </c>
      <c r="D183" s="244">
        <v>2850</v>
      </c>
      <c r="E183" s="244">
        <v>7611.8</v>
      </c>
      <c r="F183" s="54">
        <f t="shared" si="2"/>
        <v>267.08070175438598</v>
      </c>
    </row>
    <row r="184" spans="1:6" ht="12.75" customHeight="1" x14ac:dyDescent="0.2">
      <c r="A184" s="55">
        <v>3237</v>
      </c>
      <c r="B184" s="87" t="s">
        <v>409</v>
      </c>
      <c r="C184" s="52" t="s">
        <v>410</v>
      </c>
      <c r="D184" s="244">
        <v>0</v>
      </c>
      <c r="E184" s="244">
        <v>0</v>
      </c>
      <c r="F184" s="54" t="str">
        <f t="shared" si="2"/>
        <v>-</v>
      </c>
    </row>
    <row r="185" spans="1:6" ht="12.75" customHeight="1" x14ac:dyDescent="0.2">
      <c r="A185" s="55">
        <v>3238</v>
      </c>
      <c r="B185" s="87" t="s">
        <v>411</v>
      </c>
      <c r="C185" s="52" t="s">
        <v>412</v>
      </c>
      <c r="D185" s="244">
        <v>3333</v>
      </c>
      <c r="E185" s="244">
        <v>637.5</v>
      </c>
      <c r="F185" s="54">
        <f t="shared" si="2"/>
        <v>19.126912691269126</v>
      </c>
    </row>
    <row r="186" spans="1:6" ht="12.75" customHeight="1" x14ac:dyDescent="0.2">
      <c r="A186" s="55">
        <v>3239</v>
      </c>
      <c r="B186" s="87" t="s">
        <v>413</v>
      </c>
      <c r="C186" s="52" t="s">
        <v>414</v>
      </c>
      <c r="D186" s="244">
        <v>720</v>
      </c>
      <c r="E186" s="244">
        <v>945</v>
      </c>
      <c r="F186" s="54">
        <f t="shared" si="2"/>
        <v>131.25</v>
      </c>
    </row>
    <row r="187" spans="1:6" ht="12.75" customHeight="1" x14ac:dyDescent="0.2">
      <c r="A187" s="55">
        <v>324</v>
      </c>
      <c r="B187" s="87" t="s">
        <v>415</v>
      </c>
      <c r="C187" s="52" t="s">
        <v>416</v>
      </c>
      <c r="D187" s="244">
        <v>0</v>
      </c>
      <c r="E187" s="244">
        <v>0</v>
      </c>
      <c r="F187" s="54" t="str">
        <f t="shared" si="2"/>
        <v>-</v>
      </c>
    </row>
    <row r="188" spans="1:6" ht="12.75" customHeight="1" x14ac:dyDescent="0.2">
      <c r="A188" s="55">
        <v>329</v>
      </c>
      <c r="B188" s="87" t="s">
        <v>417</v>
      </c>
      <c r="C188" s="52" t="s">
        <v>418</v>
      </c>
      <c r="D188" s="53">
        <f>SUM(D189:D195)</f>
        <v>2203</v>
      </c>
      <c r="E188" s="53">
        <f>SUM(E189:E195)</f>
        <v>1432.56</v>
      </c>
      <c r="F188" s="54">
        <f t="shared" si="2"/>
        <v>65.027689514298686</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0</v>
      </c>
      <c r="E190" s="244">
        <v>0</v>
      </c>
      <c r="F190" s="54" t="str">
        <f t="shared" si="2"/>
        <v>-</v>
      </c>
    </row>
    <row r="191" spans="1:6" ht="12.75" customHeight="1" x14ac:dyDescent="0.2">
      <c r="A191" s="55">
        <v>3293</v>
      </c>
      <c r="B191" s="87" t="s">
        <v>423</v>
      </c>
      <c r="C191" s="52" t="s">
        <v>424</v>
      </c>
      <c r="D191" s="244">
        <v>1203</v>
      </c>
      <c r="E191" s="244">
        <v>432.56</v>
      </c>
      <c r="F191" s="54">
        <f t="shared" si="2"/>
        <v>35.95677472984206</v>
      </c>
    </row>
    <row r="192" spans="1:6" ht="12.75" customHeight="1" x14ac:dyDescent="0.2">
      <c r="A192" s="55">
        <v>3294</v>
      </c>
      <c r="B192" s="87" t="s">
        <v>425</v>
      </c>
      <c r="C192" s="52" t="s">
        <v>426</v>
      </c>
      <c r="D192" s="244">
        <v>1000</v>
      </c>
      <c r="E192" s="244">
        <v>1000</v>
      </c>
      <c r="F192" s="54">
        <f t="shared" si="2"/>
        <v>100</v>
      </c>
    </row>
    <row r="193" spans="1:6" ht="12.75" customHeight="1" x14ac:dyDescent="0.2">
      <c r="A193" s="55">
        <v>3295</v>
      </c>
      <c r="B193" s="87" t="s">
        <v>427</v>
      </c>
      <c r="C193" s="52" t="s">
        <v>428</v>
      </c>
      <c r="D193" s="244">
        <v>0</v>
      </c>
      <c r="E193" s="244">
        <v>0</v>
      </c>
      <c r="F193" s="54" t="str">
        <f t="shared" si="2"/>
        <v>-</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0</v>
      </c>
      <c r="E195" s="244">
        <v>0</v>
      </c>
      <c r="F195" s="54" t="str">
        <f t="shared" si="2"/>
        <v>-</v>
      </c>
    </row>
    <row r="196" spans="1:6" ht="12.75" customHeight="1" x14ac:dyDescent="0.2">
      <c r="A196" s="55">
        <v>34</v>
      </c>
      <c r="B196" s="234" t="s">
        <v>433</v>
      </c>
      <c r="C196" s="52" t="s">
        <v>434</v>
      </c>
      <c r="D196" s="53">
        <f>D197+D202+D210</f>
        <v>9</v>
      </c>
      <c r="E196" s="53">
        <f>E197+E202+E210</f>
        <v>19.34</v>
      </c>
      <c r="F196" s="54">
        <f t="shared" si="2"/>
        <v>214.88888888888891</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9</v>
      </c>
      <c r="E210" s="53">
        <f>SUM(E211:E214)</f>
        <v>19.34</v>
      </c>
      <c r="F210" s="54">
        <f t="shared" si="3"/>
        <v>214.88888888888891</v>
      </c>
    </row>
    <row r="211" spans="1:6" ht="12.75" customHeight="1" x14ac:dyDescent="0.2">
      <c r="A211" s="55">
        <v>3431</v>
      </c>
      <c r="B211" s="234" t="s">
        <v>463</v>
      </c>
      <c r="C211" s="52" t="s">
        <v>464</v>
      </c>
      <c r="D211" s="244">
        <v>0</v>
      </c>
      <c r="E211" s="244">
        <v>0</v>
      </c>
      <c r="F211" s="54" t="str">
        <f t="shared" si="3"/>
        <v>-</v>
      </c>
    </row>
    <row r="212" spans="1:6" ht="12.75" customHeight="1" x14ac:dyDescent="0.2">
      <c r="A212" s="55">
        <v>3432</v>
      </c>
      <c r="B212" s="87" t="s">
        <v>465</v>
      </c>
      <c r="C212" s="52" t="s">
        <v>466</v>
      </c>
      <c r="D212" s="244">
        <v>0</v>
      </c>
      <c r="E212" s="244">
        <v>0</v>
      </c>
      <c r="F212" s="54" t="str">
        <f t="shared" si="3"/>
        <v>-</v>
      </c>
    </row>
    <row r="213" spans="1:6" ht="12.75" customHeight="1" x14ac:dyDescent="0.2">
      <c r="A213" s="55">
        <v>3433</v>
      </c>
      <c r="B213" s="87" t="s">
        <v>467</v>
      </c>
      <c r="C213" s="52" t="s">
        <v>468</v>
      </c>
      <c r="D213" s="244">
        <v>9</v>
      </c>
      <c r="E213" s="244">
        <v>19.34</v>
      </c>
      <c r="F213" s="54">
        <f t="shared" si="3"/>
        <v>214.88888888888891</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0</v>
      </c>
      <c r="E252" s="53">
        <f>E253+E259</f>
        <v>0</v>
      </c>
      <c r="F252" s="54" t="str">
        <f t="shared" si="3"/>
        <v>-</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0</v>
      </c>
      <c r="E259" s="53">
        <f>SUM(E260:E262)</f>
        <v>0</v>
      </c>
      <c r="F259" s="54" t="str">
        <f t="shared" si="3"/>
        <v>-</v>
      </c>
    </row>
    <row r="260" spans="1:6" ht="12.75" customHeight="1" x14ac:dyDescent="0.2">
      <c r="A260" s="55">
        <v>3721</v>
      </c>
      <c r="B260" s="87" t="s">
        <v>557</v>
      </c>
      <c r="C260" s="52" t="s">
        <v>558</v>
      </c>
      <c r="D260" s="244">
        <v>0</v>
      </c>
      <c r="E260" s="244">
        <v>0</v>
      </c>
      <c r="F260" s="54" t="str">
        <f t="shared" si="3"/>
        <v>-</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0</v>
      </c>
      <c r="E263" s="53">
        <f>E264+E268+E273+E279</f>
        <v>0</v>
      </c>
      <c r="F263" s="54" t="str">
        <f t="shared" si="4"/>
        <v>-</v>
      </c>
    </row>
    <row r="264" spans="1:6" ht="12.75" customHeight="1" x14ac:dyDescent="0.2">
      <c r="A264" s="55">
        <v>381</v>
      </c>
      <c r="B264" s="87" t="s">
        <v>565</v>
      </c>
      <c r="C264" s="52" t="s">
        <v>566</v>
      </c>
      <c r="D264" s="53">
        <f>SUM(D265:D267)</f>
        <v>0</v>
      </c>
      <c r="E264" s="53">
        <f>SUM(E265:E267)</f>
        <v>0</v>
      </c>
      <c r="F264" s="54" t="str">
        <f t="shared" si="4"/>
        <v>-</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1810901</v>
      </c>
      <c r="E289" s="53">
        <f>E151-E287+E288</f>
        <v>1743175.12</v>
      </c>
      <c r="F289" s="54">
        <f t="shared" si="4"/>
        <v>96.260100358882127</v>
      </c>
    </row>
    <row r="290" spans="1:6" ht="12.75" customHeight="1" x14ac:dyDescent="0.2">
      <c r="A290" s="55" t="s">
        <v>606</v>
      </c>
      <c r="B290" s="87" t="s">
        <v>617</v>
      </c>
      <c r="C290" s="52" t="s">
        <v>618</v>
      </c>
      <c r="D290" s="53">
        <f>IF(D6&gt;=D289,D6-D289,0)</f>
        <v>20279</v>
      </c>
      <c r="E290" s="53">
        <f>IF(E6&gt;=E289,E6-E289,0)</f>
        <v>31731.679999999935</v>
      </c>
      <c r="F290" s="54">
        <f t="shared" si="4"/>
        <v>156.47556585630423</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5497</v>
      </c>
      <c r="E293" s="244">
        <v>4750.8500000000004</v>
      </c>
      <c r="F293" s="54">
        <f t="shared" si="4"/>
        <v>86.426232490449337</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19533</v>
      </c>
      <c r="E350" s="53">
        <f>E351+E363+E396+E400+E402</f>
        <v>34238.32</v>
      </c>
      <c r="F350" s="54">
        <f t="shared" si="6"/>
        <v>175.2844929094353</v>
      </c>
    </row>
    <row r="351" spans="1:6" ht="12.75" customHeight="1" x14ac:dyDescent="0.2">
      <c r="A351" s="55">
        <v>41</v>
      </c>
      <c r="B351" s="87" t="s">
        <v>738</v>
      </c>
      <c r="C351" s="52" t="s">
        <v>739</v>
      </c>
      <c r="D351" s="53">
        <f>D352+D356</f>
        <v>6105</v>
      </c>
      <c r="E351" s="53">
        <f>E352+E356</f>
        <v>5391.1</v>
      </c>
      <c r="F351" s="54">
        <f t="shared" si="6"/>
        <v>88.306306306306311</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6105</v>
      </c>
      <c r="E356" s="53">
        <f>SUM(E357:E362)</f>
        <v>5391.1</v>
      </c>
      <c r="F356" s="54">
        <f t="shared" si="6"/>
        <v>88.306306306306311</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6105</v>
      </c>
      <c r="E359" s="244">
        <v>5391.1</v>
      </c>
      <c r="F359" s="54">
        <f t="shared" si="6"/>
        <v>88.306306306306311</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13428</v>
      </c>
      <c r="E363" s="53">
        <f>E364+E369+E378+E383+E388+E391</f>
        <v>28847.22</v>
      </c>
      <c r="F363" s="54">
        <f t="shared" si="7"/>
        <v>214.82886505808759</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13428</v>
      </c>
      <c r="E369" s="53">
        <f>SUM(E370:E377)</f>
        <v>28847.22</v>
      </c>
      <c r="F369" s="54">
        <f t="shared" si="7"/>
        <v>214.82886505808759</v>
      </c>
    </row>
    <row r="370" spans="1:6" ht="12.75" customHeight="1" x14ac:dyDescent="0.2">
      <c r="A370" s="55">
        <v>4221</v>
      </c>
      <c r="B370" s="87" t="s">
        <v>672</v>
      </c>
      <c r="C370" s="52" t="s">
        <v>764</v>
      </c>
      <c r="D370" s="244">
        <v>1469</v>
      </c>
      <c r="E370" s="244">
        <v>19601.22</v>
      </c>
      <c r="F370" s="54">
        <f t="shared" si="7"/>
        <v>1334.3240299523486</v>
      </c>
    </row>
    <row r="371" spans="1:6" ht="12.75" customHeight="1" x14ac:dyDescent="0.2">
      <c r="A371" s="55">
        <v>4222</v>
      </c>
      <c r="B371" s="87" t="s">
        <v>765</v>
      </c>
      <c r="C371" s="52" t="s">
        <v>766</v>
      </c>
      <c r="D371" s="244">
        <v>0</v>
      </c>
      <c r="E371" s="244">
        <v>7746</v>
      </c>
      <c r="F371" s="54" t="str">
        <f t="shared" si="7"/>
        <v>-</v>
      </c>
    </row>
    <row r="372" spans="1:6" ht="12.75" customHeight="1" x14ac:dyDescent="0.2">
      <c r="A372" s="55">
        <v>4223</v>
      </c>
      <c r="B372" s="87" t="s">
        <v>676</v>
      </c>
      <c r="C372" s="52" t="s">
        <v>767</v>
      </c>
      <c r="D372" s="244">
        <v>11959</v>
      </c>
      <c r="E372" s="244">
        <v>0</v>
      </c>
      <c r="F372" s="54">
        <f t="shared" si="7"/>
        <v>0</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0</v>
      </c>
      <c r="E376" s="244">
        <v>1500</v>
      </c>
      <c r="F376" s="54" t="str">
        <f t="shared" si="7"/>
        <v>-</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19533</v>
      </c>
      <c r="E408" s="53">
        <f>IF(E350&gt;=E298,E350-E298,0)</f>
        <v>34238.32</v>
      </c>
      <c r="F408" s="54">
        <f t="shared" si="8"/>
        <v>175.2844929094353</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1831180</v>
      </c>
      <c r="E412" s="53">
        <f>E6+E298</f>
        <v>1774906.8</v>
      </c>
      <c r="F412" s="54">
        <f t="shared" si="8"/>
        <v>96.926943282473601</v>
      </c>
    </row>
    <row r="413" spans="1:6" ht="12.75" customHeight="1" x14ac:dyDescent="0.2">
      <c r="A413" s="55" t="s">
        <v>606</v>
      </c>
      <c r="B413" s="87" t="s">
        <v>829</v>
      </c>
      <c r="C413" s="52" t="s">
        <v>830</v>
      </c>
      <c r="D413" s="53">
        <f>D289+D350</f>
        <v>1830434</v>
      </c>
      <c r="E413" s="53">
        <f>E289+E350</f>
        <v>1777413.4400000002</v>
      </c>
      <c r="F413" s="54">
        <f t="shared" si="8"/>
        <v>97.103388595273046</v>
      </c>
    </row>
    <row r="414" spans="1:6" ht="12.75" customHeight="1" x14ac:dyDescent="0.2">
      <c r="A414" s="55" t="s">
        <v>606</v>
      </c>
      <c r="B414" s="87" t="s">
        <v>831</v>
      </c>
      <c r="C414" s="52" t="s">
        <v>832</v>
      </c>
      <c r="D414" s="53">
        <f>IF(D412&gt;=D413,D412-D413,0)</f>
        <v>746</v>
      </c>
      <c r="E414" s="53">
        <f>IF(E412&gt;=E413,E412-E413,0)</f>
        <v>0</v>
      </c>
      <c r="F414" s="54">
        <f t="shared" si="8"/>
        <v>0</v>
      </c>
    </row>
    <row r="415" spans="1:6" ht="12.75" customHeight="1" x14ac:dyDescent="0.2">
      <c r="A415" s="55" t="s">
        <v>606</v>
      </c>
      <c r="B415" s="87" t="s">
        <v>833</v>
      </c>
      <c r="C415" s="52" t="s">
        <v>834</v>
      </c>
      <c r="D415" s="53">
        <f>IF(D413&gt;=D412,D413-D412,0)</f>
        <v>0</v>
      </c>
      <c r="E415" s="53">
        <f>IF(E413&gt;=E412,E413-E412,0)</f>
        <v>2506.6400000001304</v>
      </c>
      <c r="F415" s="54" t="str">
        <f t="shared" si="8"/>
        <v>-</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5497</v>
      </c>
      <c r="E417" s="53">
        <f>IF(E293-E292+E410-E409&gt;=0,E293-E292+E410-E409,0)</f>
        <v>4750.8500000000004</v>
      </c>
      <c r="F417" s="54">
        <f t="shared" si="8"/>
        <v>86.426232490449337</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1831180</v>
      </c>
      <c r="E639" s="53">
        <f>E412+E420</f>
        <v>1774906.8</v>
      </c>
      <c r="F639" s="54">
        <f t="shared" si="12"/>
        <v>96.926943282473601</v>
      </c>
    </row>
    <row r="640" spans="1:6" ht="12.75" customHeight="1" x14ac:dyDescent="0.2">
      <c r="A640" s="55" t="s">
        <v>606</v>
      </c>
      <c r="B640" s="87" t="s">
        <v>1275</v>
      </c>
      <c r="C640" s="52" t="s">
        <v>1276</v>
      </c>
      <c r="D640" s="53">
        <f>D413+D528</f>
        <v>1830434</v>
      </c>
      <c r="E640" s="53">
        <f>E413+E528</f>
        <v>1777413.4400000002</v>
      </c>
      <c r="F640" s="54">
        <f t="shared" si="12"/>
        <v>97.103388595273046</v>
      </c>
    </row>
    <row r="641" spans="1:6" ht="12.75" customHeight="1" x14ac:dyDescent="0.2">
      <c r="A641" s="55" t="s">
        <v>606</v>
      </c>
      <c r="B641" s="87" t="s">
        <v>1277</v>
      </c>
      <c r="C641" s="52" t="s">
        <v>1278</v>
      </c>
      <c r="D641" s="53">
        <f>IF(D639&gt;=D640,D639-D640,0)</f>
        <v>746</v>
      </c>
      <c r="E641" s="53">
        <f>IF(E639&gt;=E640,E639-E640,0)</f>
        <v>0</v>
      </c>
      <c r="F641" s="54">
        <f t="shared" si="12"/>
        <v>0</v>
      </c>
    </row>
    <row r="642" spans="1:6" ht="12.75" customHeight="1" x14ac:dyDescent="0.2">
      <c r="A642" s="55" t="s">
        <v>606</v>
      </c>
      <c r="B642" s="87" t="s">
        <v>1279</v>
      </c>
      <c r="C642" s="52" t="s">
        <v>1280</v>
      </c>
      <c r="D642" s="53">
        <f>IF(D640&gt;=D639,D640-D639,0)</f>
        <v>0</v>
      </c>
      <c r="E642" s="53">
        <f>IF(E640&gt;=E639,E640-E639,0)</f>
        <v>2506.6400000001304</v>
      </c>
      <c r="F642" s="54" t="str">
        <f t="shared" si="12"/>
        <v>-</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5497</v>
      </c>
      <c r="E644" s="53">
        <f>IF(E417-E416+E638-E637&gt;=0,E417-E416+E638-E637,0)</f>
        <v>4750.8500000000004</v>
      </c>
      <c r="F644" s="54">
        <f t="shared" si="12"/>
        <v>86.426232490449337</v>
      </c>
    </row>
    <row r="645" spans="1:6" ht="24" x14ac:dyDescent="0.2">
      <c r="A645" s="55" t="s">
        <v>606</v>
      </c>
      <c r="B645" s="87" t="s">
        <v>1285</v>
      </c>
      <c r="C645" s="52" t="s">
        <v>1286</v>
      </c>
      <c r="D645" s="53">
        <f>IF(D641+D643-D642-D644&gt;=0,D641+D643-D642-D644,0)</f>
        <v>0</v>
      </c>
      <c r="E645" s="53">
        <f>IF(E641+E643-E642-E644&gt;=0,E641+E643-E642-E644,0)</f>
        <v>0</v>
      </c>
      <c r="F645" s="54" t="str">
        <f t="shared" si="12"/>
        <v>-</v>
      </c>
    </row>
    <row r="646" spans="1:6" ht="24" x14ac:dyDescent="0.2">
      <c r="A646" s="55" t="s">
        <v>606</v>
      </c>
      <c r="B646" s="87" t="s">
        <v>1287</v>
      </c>
      <c r="C646" s="52" t="s">
        <v>1288</v>
      </c>
      <c r="D646" s="53">
        <f>IF(D642+D644-D641-D643&gt;=0,D642+D644-D641-D643,0)</f>
        <v>4751</v>
      </c>
      <c r="E646" s="53">
        <f>IF(E642+E644-E641-E643&gt;=0,E642+E644-E641-E643,0)</f>
        <v>7257.4900000001307</v>
      </c>
      <c r="F646" s="54">
        <f t="shared" si="12"/>
        <v>152.75710376763064</v>
      </c>
    </row>
    <row r="647" spans="1:6" ht="24" x14ac:dyDescent="0.2">
      <c r="A647" s="57" t="s">
        <v>1289</v>
      </c>
      <c r="B647" s="235" t="s">
        <v>1290</v>
      </c>
      <c r="C647" s="58" t="s">
        <v>1289</v>
      </c>
      <c r="D647" s="245">
        <v>121259</v>
      </c>
      <c r="E647" s="245">
        <v>149490.31</v>
      </c>
      <c r="F647" s="59">
        <f t="shared" si="12"/>
        <v>123.28182650359973</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0</v>
      </c>
      <c r="F649" s="54" t="str">
        <f t="shared" ref="F649:F712" si="13">IF(D649&lt;&gt;0,IF(E649/D649&gt;=100,"&gt;&gt;100",E649/D649*100),"-")</f>
        <v>-</v>
      </c>
    </row>
    <row r="650" spans="1:6" ht="12.75" customHeight="1" x14ac:dyDescent="0.2">
      <c r="A650" s="55" t="s">
        <v>1294</v>
      </c>
      <c r="B650" s="87" t="s">
        <v>1295</v>
      </c>
      <c r="C650" s="52" t="s">
        <v>1294</v>
      </c>
      <c r="D650" s="244">
        <v>1831237</v>
      </c>
      <c r="E650" s="244">
        <v>1777045.95</v>
      </c>
      <c r="F650" s="54">
        <f t="shared" si="13"/>
        <v>97.040740767033427</v>
      </c>
    </row>
    <row r="651" spans="1:6" ht="12.75" customHeight="1" x14ac:dyDescent="0.2">
      <c r="A651" s="55" t="s">
        <v>1296</v>
      </c>
      <c r="B651" s="87" t="s">
        <v>1297</v>
      </c>
      <c r="C651" s="52" t="s">
        <v>1296</v>
      </c>
      <c r="D651" s="244">
        <v>1831237</v>
      </c>
      <c r="E651" s="244">
        <v>1777045.95</v>
      </c>
      <c r="F651" s="54">
        <f t="shared" si="13"/>
        <v>97.040740767033427</v>
      </c>
    </row>
    <row r="652" spans="1:6" ht="24" x14ac:dyDescent="0.2">
      <c r="A652" s="55">
        <v>11</v>
      </c>
      <c r="B652" s="87" t="s">
        <v>1298</v>
      </c>
      <c r="C652" s="52" t="s">
        <v>1299</v>
      </c>
      <c r="D652" s="53">
        <f>+D649+D650-D651</f>
        <v>0</v>
      </c>
      <c r="E652" s="53">
        <f>+E649+E650-E651</f>
        <v>0</v>
      </c>
      <c r="F652" s="54" t="str">
        <f t="shared" si="13"/>
        <v>-</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10</v>
      </c>
      <c r="E654" s="264">
        <v>8</v>
      </c>
      <c r="F654" s="54">
        <f t="shared" si="13"/>
        <v>80</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8</v>
      </c>
      <c r="E656" s="264">
        <v>8</v>
      </c>
      <c r="F656" s="54">
        <f t="shared" si="13"/>
        <v>100</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0</v>
      </c>
      <c r="F716" s="54" t="str">
        <f t="shared" si="14"/>
        <v>-</v>
      </c>
    </row>
    <row r="717" spans="1:6" ht="12.75" customHeight="1" x14ac:dyDescent="0.2">
      <c r="A717" s="55">
        <v>31215</v>
      </c>
      <c r="B717" s="87" t="s">
        <v>1411</v>
      </c>
      <c r="C717" s="52" t="s">
        <v>1412</v>
      </c>
      <c r="D717" s="244">
        <v>7243</v>
      </c>
      <c r="E717" s="244">
        <v>0</v>
      </c>
      <c r="F717" s="54">
        <f t="shared" si="14"/>
        <v>0</v>
      </c>
    </row>
    <row r="718" spans="1:6" ht="12.75" customHeight="1" x14ac:dyDescent="0.2">
      <c r="A718" s="55">
        <v>32121</v>
      </c>
      <c r="B718" s="87" t="s">
        <v>1413</v>
      </c>
      <c r="C718" s="52" t="s">
        <v>1414</v>
      </c>
      <c r="D718" s="244">
        <v>38031</v>
      </c>
      <c r="E718" s="244">
        <v>32796.339999999997</v>
      </c>
      <c r="F718" s="54">
        <f t="shared" si="14"/>
        <v>86.235807630617117</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0</v>
      </c>
      <c r="E720" s="244">
        <v>4761.8</v>
      </c>
      <c r="F720" s="54" t="str">
        <f t="shared" si="14"/>
        <v>-</v>
      </c>
    </row>
    <row r="721" spans="1:6" ht="12.75" customHeight="1" x14ac:dyDescent="0.2">
      <c r="A721" s="55" t="s">
        <v>1419</v>
      </c>
      <c r="B721" s="87" t="s">
        <v>1420</v>
      </c>
      <c r="C721" s="52" t="s">
        <v>1419</v>
      </c>
      <c r="D721" s="244">
        <v>0</v>
      </c>
      <c r="E721" s="244">
        <v>0</v>
      </c>
      <c r="F721" s="54" t="str">
        <f t="shared" si="14"/>
        <v>-</v>
      </c>
    </row>
    <row r="722" spans="1:6" ht="12.75" customHeight="1" x14ac:dyDescent="0.2">
      <c r="A722" s="55" t="s">
        <v>1421</v>
      </c>
      <c r="B722" s="87" t="s">
        <v>1422</v>
      </c>
      <c r="C722" s="52" t="s">
        <v>1421</v>
      </c>
      <c r="D722" s="244">
        <v>0</v>
      </c>
      <c r="E722" s="244">
        <v>0</v>
      </c>
      <c r="F722" s="54" t="str">
        <f t="shared" si="14"/>
        <v>-</v>
      </c>
    </row>
    <row r="723" spans="1:6" ht="12.75" customHeight="1" x14ac:dyDescent="0.2">
      <c r="A723" s="55" t="s">
        <v>1423</v>
      </c>
      <c r="B723" s="87" t="s">
        <v>1424</v>
      </c>
      <c r="C723" s="52" t="s">
        <v>1423</v>
      </c>
      <c r="D723" s="244">
        <v>0</v>
      </c>
      <c r="E723" s="244">
        <v>0</v>
      </c>
      <c r="F723" s="54" t="str">
        <f t="shared" si="14"/>
        <v>-</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0</v>
      </c>
      <c r="E726" s="244">
        <v>0</v>
      </c>
      <c r="F726" s="54" t="str">
        <f t="shared" si="14"/>
        <v>-</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0</v>
      </c>
      <c r="E819" s="244">
        <v>0</v>
      </c>
      <c r="F819" s="54" t="str">
        <f t="shared" si="15"/>
        <v>-</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320275</v>
      </c>
      <c r="E6" s="231">
        <f>E7+E68</f>
        <v>326435.82999999996</v>
      </c>
      <c r="F6" s="232">
        <f t="shared" ref="F6:F37" si="0">IF(D6&gt;0,IF(E6/D6&gt;=100,"&gt;&gt;100",E6/D6*100),"-")</f>
        <v>101.92360627585668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195330</v>
      </c>
      <c r="E7" s="106">
        <f>E8+E12+E51+E52+E56+E63</f>
        <v>175455.47</v>
      </c>
      <c r="F7" s="95">
        <f t="shared" si="0"/>
        <v>89.825152306353345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3417</v>
      </c>
      <c r="E8" s="106">
        <f>E9+E10-E11</f>
        <v>4043.32</v>
      </c>
      <c r="F8" s="95">
        <f t="shared" si="0"/>
        <v>118.32952882645596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184086</v>
      </c>
      <c r="E10" s="249">
        <v>8015.42</v>
      </c>
      <c r="F10" s="95">
        <f t="shared" si="0"/>
        <v>4.3541714198798394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180669</v>
      </c>
      <c r="E11" s="249">
        <v>3972.1</v>
      </c>
      <c r="F11" s="95">
        <f t="shared" si="0"/>
        <v>2.1985509412240063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191913</v>
      </c>
      <c r="E12" s="106">
        <f>E13+E19+E29+E35+E41+E45</f>
        <v>171412.15</v>
      </c>
      <c r="F12" s="95">
        <f t="shared" si="0"/>
        <v>89.317633511018016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191913</v>
      </c>
      <c r="E19" s="106">
        <f>SUM(E20:E27)-E28</f>
        <v>171412.15</v>
      </c>
      <c r="F19" s="95">
        <f t="shared" si="0"/>
        <v>89.317633511018016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187836</v>
      </c>
      <c r="E20" s="249">
        <v>207437.08</v>
      </c>
      <c r="F20" s="95">
        <f t="shared" si="0"/>
        <v>110.43520943802039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41920</v>
      </c>
      <c r="E21" s="249">
        <v>49665.78</v>
      </c>
      <c r="F21" s="95">
        <f t="shared" si="0"/>
        <v>118.47752862595419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86296</v>
      </c>
      <c r="E22" s="249">
        <v>86296.55</v>
      </c>
      <c r="F22" s="95">
        <f t="shared" si="0"/>
        <v>100.00063734124409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22702</v>
      </c>
      <c r="E26" s="249">
        <v>24201.82</v>
      </c>
      <c r="F26" s="95">
        <f t="shared" si="0"/>
        <v>106.60655448859131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146841</v>
      </c>
      <c r="E28" s="249">
        <v>196189.08</v>
      </c>
      <c r="F28" s="95">
        <f t="shared" si="0"/>
        <v>133.6064723067808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15891</v>
      </c>
      <c r="E54" s="249">
        <v>20227.86</v>
      </c>
      <c r="F54" s="95">
        <f t="shared" si="1"/>
        <v>127.2912969605437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15891</v>
      </c>
      <c r="E55" s="249">
        <v>20227.86</v>
      </c>
      <c r="F55" s="95">
        <f t="shared" si="1"/>
        <v>127.2912969605437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124945</v>
      </c>
      <c r="E68" s="106">
        <f>E69+E78+E87+E118+E134+E146+E164+E170</f>
        <v>150980.35999999999</v>
      </c>
      <c r="F68" s="95">
        <f t="shared" si="1"/>
        <v>120.83745648085156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0</v>
      </c>
      <c r="E69" s="106">
        <f>+E70+E75+E76+E77</f>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2"/>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3686</v>
      </c>
      <c r="E78" s="106">
        <f>E79+SUM(E82:E84)-E85+E86</f>
        <v>1490.05</v>
      </c>
      <c r="F78" s="95">
        <f t="shared" si="2"/>
        <v>40.424579489962014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9</v>
      </c>
      <c r="E83" s="249">
        <v>0</v>
      </c>
      <c r="F83" s="95">
        <f t="shared" si="2"/>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3677</v>
      </c>
      <c r="E86" s="249">
        <v>1490.05</v>
      </c>
      <c r="F86" s="95">
        <f t="shared" si="2"/>
        <v>40.523524612455802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121259</v>
      </c>
      <c r="E170" s="106">
        <f>SUM(E171:E173)</f>
        <v>149490.31</v>
      </c>
      <c r="F170" s="95">
        <f t="shared" si="5"/>
        <v>123.28182650359973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121259</v>
      </c>
      <c r="E173" s="249">
        <v>149490.31</v>
      </c>
      <c r="F173" s="95">
        <f t="shared" si="5"/>
        <v>123.28182650359973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320275</v>
      </c>
      <c r="E175" s="106">
        <f>E176+E237</f>
        <v>326435.82999999996</v>
      </c>
      <c r="F175" s="95">
        <f t="shared" ref="F175:F206" si="6">IF(D175&gt;0,IF(E175/D175&gt;=100,"&gt;&gt;100",E175/D175*100),"-")</f>
        <v>101.92360627585668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129696</v>
      </c>
      <c r="E176" s="106">
        <f>E177+E189+E190+E206+E234</f>
        <v>158237.84999999998</v>
      </c>
      <c r="F176" s="95">
        <f t="shared" si="6"/>
        <v>122.0067311250925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129696</v>
      </c>
      <c r="E177" s="106">
        <f>SUM(E178:E180)+SUM(E184:E188)</f>
        <v>158237.84999999998</v>
      </c>
      <c r="F177" s="95">
        <f t="shared" si="6"/>
        <v>122.0067311250925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115165</v>
      </c>
      <c r="E178" s="249">
        <v>143958.68</v>
      </c>
      <c r="F178" s="95">
        <f t="shared" si="6"/>
        <v>125.0021100160639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10854</v>
      </c>
      <c r="E179" s="249">
        <v>12788.44</v>
      </c>
      <c r="F179" s="95">
        <f t="shared" si="6"/>
        <v>117.82236963331492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0</v>
      </c>
      <c r="E180" s="106">
        <f>SUM(E181:E183)</f>
        <v>0.68</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0.68</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3677</v>
      </c>
      <c r="E188" s="249">
        <v>1490.05</v>
      </c>
      <c r="F188" s="95">
        <f t="shared" si="6"/>
        <v>40.523524612455802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190579</v>
      </c>
      <c r="E237" s="106">
        <f>+E238+E245-E254+SUM(E255:E257)</f>
        <v>168197.98</v>
      </c>
      <c r="F237" s="95">
        <f t="shared" si="7"/>
        <v>88.2563031603692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195330</v>
      </c>
      <c r="E238" s="106">
        <f>E239-E242</f>
        <v>175455.47</v>
      </c>
      <c r="F238" s="95">
        <f t="shared" si="7"/>
        <v>89.825152306353345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195330</v>
      </c>
      <c r="E239" s="106">
        <f>SUM(E240:E241)</f>
        <v>175455.47</v>
      </c>
      <c r="F239" s="95">
        <f t="shared" ref="F239:F260" si="8">IF(D239&gt;0,IF(E239/D239&gt;=100,"&gt;&gt;100",E239/D239*100),"-")</f>
        <v>89.825152306353345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195330</v>
      </c>
      <c r="E240" s="249">
        <v>175455.47</v>
      </c>
      <c r="F240" s="95">
        <f t="shared" si="8"/>
        <v>89.825152306353345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-4751</v>
      </c>
      <c r="E245" s="106">
        <f>E246-E250</f>
        <v>-7257.49</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4751</v>
      </c>
      <c r="E250" s="106">
        <f>SUM(E251:E253)</f>
        <v>7257.49</v>
      </c>
      <c r="F250" s="95">
        <f t="shared" si="8"/>
        <v>152.75710376762785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4751</v>
      </c>
      <c r="E251" s="249">
        <v>7257.49</v>
      </c>
      <c r="F251" s="95">
        <f t="shared" si="8"/>
        <v>152.75710376762785</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0</v>
      </c>
      <c r="E259" s="106">
        <f>E260</f>
        <v>0</v>
      </c>
      <c r="F259" s="95" t="str">
        <f t="shared" si="8"/>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8"/>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3677</v>
      </c>
      <c r="E268" s="249">
        <v>1490.05</v>
      </c>
      <c r="F268" s="95">
        <f t="shared" si="9"/>
        <v>40.523524612455802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9"/>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129696</v>
      </c>
      <c r="E288" s="249">
        <v>158237.85</v>
      </c>
      <c r="F288" s="95">
        <f t="shared" si="9"/>
        <v>122.00673112509253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3677</v>
      </c>
      <c r="E302" s="249">
        <v>1490.05</v>
      </c>
      <c r="F302" s="95">
        <f t="shared" si="10"/>
        <v>40.523524612455802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1830434</v>
      </c>
      <c r="E5" s="81">
        <f>E6+E10+E13+SUM(E17:E21)</f>
        <v>1777413.44</v>
      </c>
      <c r="F5" s="82">
        <f t="shared" ref="F5:F36" si="0">IF(D5&gt;0,IF(E5/D5&gt;=100,"&gt;&gt;100",E5/D5*100),"-")</f>
        <v>97.103388595273032</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1830434</v>
      </c>
      <c r="E6" s="83">
        <f>SUM(E7:E9)</f>
        <v>1777413.44</v>
      </c>
      <c r="F6" s="65">
        <f t="shared" si="0"/>
        <v>97.103388595273032</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1830434</v>
      </c>
      <c r="E7" s="251">
        <v>1777413.44</v>
      </c>
      <c r="F7" s="65">
        <f t="shared" si="0"/>
        <v>97.103388595273032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1830434</v>
      </c>
      <c r="E141" s="108">
        <f>E5+E22+E28+E35+E75+E82+E89+E107+E114+E129</f>
        <v>1777413.44</v>
      </c>
      <c r="F141" s="84">
        <f t="shared" si="4"/>
        <v>97.103388595273032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129695.71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1808670.2400000002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5361.34</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1769070.58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1596629.51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172421.73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19.34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34238.32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1780128.1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7560.75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1738329.03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1567836.02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170474.35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18.66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34238.32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158237.85000000009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158237.84999999998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1510.75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156727.09999999998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23745</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Provjera</v>
      </c>
      <c r="C217" s="120" t="s">
        <v>3219</v>
      </c>
      <c r="D217" s="125"/>
      <c r="E217" s="73">
        <f t="shared" si="12"/>
        <v>0</v>
      </c>
      <c r="F217" s="73">
        <f t="shared" si="13"/>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1"/>
        <v>Provjera</v>
      </c>
      <c r="C218" s="120" t="s">
        <v>3220</v>
      </c>
      <c r="D218" s="125"/>
      <c r="E218" s="73">
        <f t="shared" si="12"/>
        <v>0</v>
      </c>
      <c r="F218" s="73">
        <f t="shared" si="13"/>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2022-04-04T19:59:02Z</cp:lastPrinted>
  <dcterms:created xsi:type="dcterms:W3CDTF">2023-01-27T12:54:37Z</dcterms:created>
  <dcterms:modified xsi:type="dcterms:W3CDTF">2023-01-27T14:26:27Z</dcterms:modified>
</cp:coreProperties>
</file>