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List1" sheetId="5" state="hidden" r:id="rId5"/>
    <sheet name="List2" sheetId="6" state="hidden" r:id="rId6"/>
    <sheet name="Sheet2" sheetId="7" state="hidden" r:id="rId7"/>
  </sheets>
  <externalReferences>
    <externalReference r:id="rId10"/>
  </externalReferences>
  <definedNames>
    <definedName name="_xlfn.IFERROR" hidden="1">#NAME?</definedName>
    <definedName name="_xlfn.VALUETOTEXT" hidden="1">#NAME?</definedName>
    <definedName name="BEx768KPSQ72NFZI1DSHLMYOAJB4" hidden="1">'Sheet1'!$E$9:$I$13</definedName>
    <definedName name="BExF0FDTSLD2H2BL1BV89V91RA11" hidden="1">'Sheet1'!$E$1:$E$1</definedName>
    <definedName name="SAPBEXhrIndnt" hidden="1">1</definedName>
    <definedName name="SAPBEXq0001" localSheetId="0">'Sheet1'!$E$9:$I$13</definedName>
    <definedName name="SAPBEXq0001f48UWM535N6VOUF3NIEWN32K2C" localSheetId="0">'Sheet1'!$E$5:$F$5</definedName>
    <definedName name="SAPBEXq0001fDPQPOVB8Y1BEM70IDP1WOMNIK" localSheetId="0">'Sheet1'!$E$2:$F$2</definedName>
    <definedName name="SAPBEXq0001fZ_CMMTITE" localSheetId="0">'Sheet1'!#REF!</definedName>
    <definedName name="SAPBEXq0001fZ_FUNAREA" localSheetId="0">'Sheet1'!#REF!</definedName>
    <definedName name="SAPBEXq0001fZ_FUND" localSheetId="0">'Sheet1'!$E$3:$F$3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<sst xmlns="http://schemas.openxmlformats.org/spreadsheetml/2006/main" count="1928" uniqueCount="254">
  <si>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</si>
  <si>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</si>
  <si>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</si>
  <si>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</si>
  <si>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</si>
  <si>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</si>
  <si>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</si>
  <si>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</si>
  <si>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</si>
  <si>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</si>
  <si>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</si>
  <si>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</si>
  <si>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</si>
  <si>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</si>
  <si>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</si>
  <si>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</si>
  <si>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</si>
  <si>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</si>
  <si>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</si>
  <si>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</si>
  <si>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</si>
  <si>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</si>
  <si>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</si>
  <si>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</si>
  <si>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</si>
  <si>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</si>
  <si>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</si>
  <si>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</si>
  <si>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</si>
  <si>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</si>
  <si>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</si>
  <si>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</si>
  <si>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</si>
  <si>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</si>
  <si>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</si>
  <si>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</si>
  <si>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</si>
  <si>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</si>
  <si>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</si>
  <si>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</si>
  <si>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</si>
  <si>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</si>
  <si>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</si>
  <si>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</si>
  <si>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</si>
  <si>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</si>
  <si>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</si>
  <si>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</si>
  <si>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</si>
  <si>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</si>
  <si>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</si>
  <si>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</si>
  <si>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</si>
  <si>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</si>
  <si>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</si>
  <si>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</si>
  <si>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</si>
  <si>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</si>
  <si>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</si>
  <si>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</si>
  <si>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</si>
  <si>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</si>
  <si>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</si>
  <si>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</si>
  <si>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</si>
  <si>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</si>
  <si>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</si>
  <si>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</si>
  <si>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</si>
  <si>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</si>
  <si>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</si>
  <si>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</si>
  <si>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</si>
  <si>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</si>
  <si>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</si>
  <si>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</si>
  <si>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</si>
  <si>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</si>
  <si>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</si>
  <si>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</si>
  <si>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</si>
  <si>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</si>
  <si>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</si>
  <si>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</si>
  <si>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</si>
  <si>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</si>
  <si>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</si>
  <si>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</si>
  <si>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</si>
  <si>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</si>
  <si>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</si>
  <si>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</si>
  <si>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</si>
  <si>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</si>
  <si>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</si>
  <si>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</si>
  <si>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</si>
  <si>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</si>
  <si>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</si>
  <si>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</si>
  <si>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</si>
  <si>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</si>
  <si>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</si>
  <si>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</si>
  <si>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</si>
  <si>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</si>
  <si>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</si>
  <si>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</si>
  <si>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</si>
  <si>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</si>
  <si>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</si>
  <si>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</si>
  <si>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</si>
  <si>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</si>
  <si>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</si>
  <si>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</si>
  <si>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</si>
  <si>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</si>
  <si>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</si>
  <si>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</si>
  <si>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</si>
  <si>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</si>
  <si>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</si>
  <si>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</si>
  <si>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</si>
  <si>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</si>
  <si>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</si>
  <si>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</si>
  <si>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</si>
  <si>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</si>
  <si>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</si>
  <si>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</si>
  <si>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</si>
  <si>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</si>
  <si>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</si>
  <si>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</si>
  <si>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</si>
  <si>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</si>
  <si>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</si>
  <si>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</si>
  <si>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</si>
  <si>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</si>
  <si>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</si>
  <si>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</si>
  <si>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</si>
  <si>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</si>
  <si>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</si>
  <si>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</si>
  <si>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</si>
  <si>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</si>
  <si>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</si>
  <si>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</si>
  <si>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</si>
  <si>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</si>
  <si>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</si>
  <si>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</si>
  <si>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</si>
  <si>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</si>
  <si>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</si>
  <si>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</si>
  <si>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</si>
  <si>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</si>
  <si>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</si>
  <si>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</si>
  <si>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</si>
  <si>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</si>
  <si>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</si>
  <si>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</si>
  <si>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</si>
  <si>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</si>
  <si>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</si>
  <si>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</si>
  <si>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</si>
  <si>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</si>
  <si>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</si>
  <si>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</si>
  <si>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</si>
  <si>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</si>
  <si>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</si>
  <si>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</si>
  <si>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</si>
  <si>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</si>
  <si>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</si>
  <si>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</si>
  <si>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</si>
  <si>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</si>
  <si>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</si>
  <si>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</si>
  <si>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</si>
  <si>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</si>
  <si>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</si>
  <si>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</si>
  <si>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</si>
  <si>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</si>
  <si>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</si>
  <si>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</si>
  <si>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</si>
  <si>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</si>
  <si>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</si>
  <si>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</si>
  <si>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</si>
  <si>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</si>
  <si>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</si>
  <si>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</si>
  <si>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</si>
  <si>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</si>
  <si>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A. RAČUN PRIHODA I RASHODA</t>
  </si>
  <si>
    <t>Projekcija proračuna 
za 2024.</t>
  </si>
  <si>
    <t>Izvor</t>
  </si>
  <si>
    <t>Prihodi</t>
  </si>
  <si>
    <t>Broj slogova</t>
  </si>
  <si>
    <t>Razred stavke (E1)</t>
  </si>
  <si>
    <t>Skupina stavke (E2)</t>
  </si>
  <si>
    <t>DRRH/6</t>
  </si>
  <si>
    <t>Prihodi poslovanja</t>
  </si>
  <si>
    <t>DRRH/#</t>
  </si>
  <si>
    <t>DRRH/61</t>
  </si>
  <si>
    <t>Prihodi od poreza</t>
  </si>
  <si>
    <t>DRRH/62</t>
  </si>
  <si>
    <t>Doprinosi</t>
  </si>
  <si>
    <t>DRRH/63</t>
  </si>
  <si>
    <t>Pomoći iz inozemstva (darovnice) i od subjekata unutar općeg proračuna</t>
  </si>
  <si>
    <t>DRRH/64</t>
  </si>
  <si>
    <t>Prihodi od imovine</t>
  </si>
  <si>
    <t>DRRH/65</t>
  </si>
  <si>
    <t>Prihodi od upravnih i administrativnih pristojbi, pristojbi po posebnim propisima i naknada</t>
  </si>
  <si>
    <t>DRRH/66</t>
  </si>
  <si>
    <t>Prihodi od prodaje proizvoda i robe te pruženih usluga i prihodi od donacija</t>
  </si>
  <si>
    <t>DRRH/67</t>
  </si>
  <si>
    <t>Prihodi iz proračuna</t>
  </si>
  <si>
    <t>DRRH/68</t>
  </si>
  <si>
    <t>Kazne, upravne mjere i ostali prihodi</t>
  </si>
  <si>
    <t>DRRH/69</t>
  </si>
  <si>
    <t>Raspored prihoda i prijelazni računi</t>
  </si>
  <si>
    <t>DRRH/7</t>
  </si>
  <si>
    <t>Prihodi od prodaje nefinancijske imovine</t>
  </si>
  <si>
    <t>DRRH/71</t>
  </si>
  <si>
    <t>Prihodi od prodaje neproizvedene dugotrajne imovine</t>
  </si>
  <si>
    <t>DRRH/72</t>
  </si>
  <si>
    <t>Prihodi od prodaje proizvedene dugotrajne imovine</t>
  </si>
  <si>
    <t>DRRH/73</t>
  </si>
  <si>
    <t>Prihodi od prodaje plemenitih metala i ostalih pohranjenih vrijednosti</t>
  </si>
  <si>
    <t>DRRH/74</t>
  </si>
  <si>
    <t>Prihodi od prodaje proizvedene kratkotrajne imovine</t>
  </si>
  <si>
    <t>DRRH/79</t>
  </si>
  <si>
    <t>Raspored prihoda</t>
  </si>
  <si>
    <t>6XXX</t>
  </si>
  <si>
    <t>67YYY</t>
  </si>
  <si>
    <t>EUR</t>
  </si>
  <si>
    <t>Prijedlog proračuna 
za 2023.</t>
  </si>
  <si>
    <t>Projekcija proračuna 
za 2025.</t>
  </si>
  <si>
    <t>UKUPNI PRIHODI</t>
  </si>
  <si>
    <t>Opći prihodi i primici</t>
  </si>
  <si>
    <t>A1. PRIHODI POSLOVANJA I PRIHODI OD PRODAJE NEFINANCIJSKE IMOVINE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</si>
</sst>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2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2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9" applyAlignment="1">
      <alignment horizontal="left" vertical="center" wrapText="1" indent="1"/>
    </xf>
    <xf numFmtId="0" fontId="3" fillId="46" borderId="9" xfId="77" applyNumberFormat="1" applyProtection="1">
      <alignment horizontal="left" vertical="center" indent="1"/>
      <protection locked="0"/>
    </xf>
    <xf numFmtId="0" fontId="3" fillId="44" borderId="9" xfId="76" applyNumberFormat="1" applyProtection="1" quotePrefix="1">
      <alignment horizontal="left" vertical="center" indent="1"/>
      <protection locked="0"/>
    </xf>
    <xf numFmtId="0" fontId="5" fillId="43" borderId="9" xfId="72" applyNumberFormat="1" applyProtection="1" quotePrefix="1">
      <alignment horizontal="left" vertical="center" indent="1"/>
      <protection locked="0"/>
    </xf>
    <xf numFmtId="0" fontId="10" fillId="0" borderId="0" xfId="96" applyProtection="1" quotePrefix="1">
      <alignment/>
      <protection locked="0"/>
    </xf>
    <xf numFmtId="0" fontId="10" fillId="0" borderId="0" xfId="96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49" borderId="9" xfId="94" quotePrefix="1">
      <alignment horizontal="left" vertical="center" indent="1"/>
    </xf>
    <xf numFmtId="3" fontId="14" fillId="0" borderId="9" xfId="92" applyNumberFormat="1">
      <alignment horizontal="right" vertical="center"/>
    </xf>
    <xf numFmtId="0" fontId="9" fillId="0" borderId="0" xfId="0" applyFont="1" applyFill="1" applyBorder="1" applyAlignment="1">
      <alignment/>
    </xf>
    <xf numFmtId="0" fontId="11" fillId="33" borderId="9" xfId="75" quotePrefix="1">
      <alignment horizontal="center" vertical="center"/>
    </xf>
    <xf numFmtId="0" fontId="12" fillId="0" borderId="9" xfId="78" applyAlignment="1" quotePrefix="1">
      <alignment horizontal="left" vertical="center" wrapText="1" indent="2"/>
    </xf>
    <xf numFmtId="0" fontId="13" fillId="49" borderId="9" xfId="94" applyAlignment="1" quotePrefix="1">
      <alignment horizontal="left" vertical="center" wrapText="1" indent="1"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9" fillId="33" borderId="9" xfId="62" quotePrefix="1">
      <alignment horizontal="left" vertical="center" indent="1"/>
    </xf>
    <xf numFmtId="0" fontId="9" fillId="33" borderId="9" xfId="62" applyAlignment="1" quotePrefix="1">
      <alignment horizontal="left" vertical="center" inden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horizontal="center" vertical="center"/>
    </xf>
    <xf numFmtId="0" fontId="17" fillId="52" borderId="0" xfId="0" applyFont="1" applyFill="1" applyAlignment="1">
      <alignment horizontal="center" vertical="center"/>
    </xf>
    <xf numFmtId="0" fontId="18" fillId="0" borderId="0" xfId="52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/>
    </xf>
    <xf numFmtId="0" fontId="18" fillId="0" borderId="0" xfId="52" applyFont="1" applyFill="1" applyAlignment="1">
      <alignment horizontal="left" vertical="center"/>
      <protection/>
    </xf>
    <xf numFmtId="0" fontId="15" fillId="0" borderId="0" xfId="53" applyFont="1" applyFill="1" applyAlignment="1">
      <alignment horizontal="center" vertical="center"/>
      <protection/>
    </xf>
    <xf numFmtId="0" fontId="15" fillId="0" borderId="0" xfId="52" applyFont="1" applyFill="1" applyAlignment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 quotePrefix="1">
      <alignment/>
      <protection locked="0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3" xfId="62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3" fontId="5" fillId="0" borderId="14" xfId="58" applyNumberFormat="1" applyFont="1" applyFill="1" applyBorder="1">
      <alignment vertical="center"/>
    </xf>
    <xf numFmtId="3" fontId="13" fillId="0" borderId="14" xfId="0" applyNumberFormat="1" applyFont="1" applyFill="1" applyBorder="1" applyAlignment="1" quotePrefix="1">
      <alignment vertical="top" wrapText="1"/>
    </xf>
    <xf numFmtId="3" fontId="13" fillId="0" borderId="14" xfId="0" applyNumberFormat="1" applyFont="1" applyFill="1" applyBorder="1" applyAlignment="1">
      <alignment vertical="top" wrapText="1"/>
    </xf>
    <xf numFmtId="0" fontId="9" fillId="0" borderId="14" xfId="62" applyFill="1" applyBorder="1" quotePrefix="1">
      <alignment horizontal="left" vertical="center" indent="1"/>
    </xf>
    <xf numFmtId="0" fontId="13" fillId="0" borderId="14" xfId="94" applyFill="1" applyBorder="1" applyAlignment="1" quotePrefix="1">
      <alignment horizontal="left" vertical="center" wrapText="1" indent="1"/>
    </xf>
    <xf numFmtId="3" fontId="19" fillId="0" borderId="14" xfId="0" applyNumberFormat="1" applyFont="1" applyFill="1" applyBorder="1" applyAlignment="1" quotePrefix="1">
      <alignment vertical="top" wrapText="1"/>
    </xf>
    <xf numFmtId="3" fontId="19" fillId="0" borderId="14" xfId="0" applyNumberFormat="1" applyFont="1" applyFill="1" applyBorder="1" applyAlignment="1">
      <alignment vertical="top" wrapText="1"/>
    </xf>
    <xf numFmtId="0" fontId="11" fillId="0" borderId="14" xfId="75" applyFill="1" applyBorder="1" quotePrefix="1">
      <alignment horizontal="center" vertical="center"/>
    </xf>
    <xf numFmtId="3" fontId="12" fillId="0" borderId="14" xfId="0" applyNumberFormat="1" applyFont="1" applyFill="1" applyBorder="1" applyAlignment="1" quotePrefix="1">
      <alignment vertical="top" wrapText="1"/>
    </xf>
    <xf numFmtId="3" fontId="12" fillId="0" borderId="14" xfId="0" applyNumberFormat="1" applyFont="1" applyFill="1" applyBorder="1" applyAlignment="1">
      <alignment vertical="top" wrapText="1"/>
    </xf>
    <xf numFmtId="0" fontId="12" fillId="0" borderId="14" xfId="78" applyFont="1" applyFill="1" applyBorder="1" applyAlignment="1" quotePrefix="1">
      <alignment horizontal="left" vertical="center" wrapText="1" indent="2"/>
    </xf>
    <xf numFmtId="3" fontId="5" fillId="0" borderId="14" xfId="58" applyNumberFormat="1" applyFont="1" applyFill="1" applyBorder="1">
      <alignment vertical="center"/>
    </xf>
    <xf numFmtId="0" fontId="12" fillId="0" borderId="14" xfId="80" applyFont="1" applyFill="1" applyBorder="1" applyAlignment="1" quotePrefix="1">
      <alignment horizontal="left" vertical="center" wrapText="1" indent="3"/>
    </xf>
    <xf numFmtId="3" fontId="19" fillId="0" borderId="15" xfId="0" applyNumberFormat="1" applyFont="1" applyFill="1" applyBorder="1" applyAlignment="1" quotePrefix="1">
      <alignment vertical="top" wrapText="1"/>
    </xf>
    <xf numFmtId="3" fontId="19" fillId="0" borderId="15" xfId="0" applyNumberFormat="1" applyFont="1" applyFill="1" applyBorder="1" applyAlignment="1">
      <alignment vertical="top" wrapText="1"/>
    </xf>
    <xf numFmtId="0" fontId="19" fillId="0" borderId="15" xfId="82" applyFont="1" applyFill="1" applyBorder="1" applyAlignment="1" quotePrefix="1">
      <alignment horizontal="left" vertical="center" wrapText="1" indent="4"/>
    </xf>
    <xf numFmtId="0" fontId="19" fillId="0" borderId="15" xfId="82" applyFont="1" applyFill="1" applyBorder="1" quotePrefix="1">
      <alignment horizontal="left" vertical="center" wrapText="1"/>
    </xf>
    <xf numFmtId="3" fontId="20" fillId="0" borderId="15" xfId="92" applyNumberFormat="1" applyFont="1" applyFill="1" applyBorder="1">
      <alignment horizontal="right" vertical="center"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" xfId="52"/>
    <cellStyle name="Obično_PRIHODI 04. -07. 2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95250</xdr:colOff>
      <xdr:row>8</xdr:row>
      <xdr:rowOff>0</xdr:rowOff>
    </xdr:from>
    <xdr:to>
      <xdr:col>9</xdr:col>
      <xdr:colOff>285750</xdr:colOff>
      <xdr:row>12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695450"/>
          <a:ext cx="3333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95250</xdr:colOff>
      <xdr:row>0</xdr:row>
      <xdr:rowOff>0</xdr:rowOff>
    </xdr:from>
    <xdr:to>
      <xdr:col>6</xdr:col>
      <xdr:colOff>95250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819150</xdr:colOff>
      <xdr:row>16</xdr:row>
      <xdr:rowOff>152400</xdr:rowOff>
    </xdr:to>
    <xdr:pic macro="[1]!DesignIconClicked">
      <xdr:nvPicPr>
        <xdr:cNvPr id="1" name="BExOGZX3K7L92RI7OI1J7WOUL32P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75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57150</xdr:rowOff>
    </xdr:to>
    <xdr:pic macro="[1]!DesignIconClicked">
      <xdr:nvPicPr>
        <xdr:cNvPr id="2" name="BExIMJPGN5GORSLQTC3UWBOQANPC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133350</xdr:rowOff>
    </xdr:to>
    <xdr:pic macro="[1]!DesignIconClicked">
      <xdr:nvPicPr>
        <xdr:cNvPr id="3" name="BEx96CT2EW9QI547A7ZWJLZR3KD6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57150</xdr:rowOff>
    </xdr:to>
    <xdr:pic macro="[1]!DesignIconClicked">
      <xdr:nvPicPr>
        <xdr:cNvPr id="4" name="BExSEVKKVYDBKIC8G8KUK8RR4J1R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133350</xdr:rowOff>
    </xdr:to>
    <xdr:pic macro="[1]!DesignIconClicked">
      <xdr:nvPicPr>
        <xdr:cNvPr id="5" name="BEx7LRD62X8H44J1RLYILKHSPAAG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3NM4K58DIKUE4JT30PY2Q1ECH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D70UXP8W1LT6LMQG8QLGK1WTM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SHKZ1O5Z3ML5UFJQTC2AV8E54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7BWTNGFY32V95G8LTR50TGFR1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9525</xdr:rowOff>
    </xdr:from>
    <xdr:to>
      <xdr:col>4</xdr:col>
      <xdr:colOff>66675</xdr:colOff>
      <xdr:row>0</xdr:row>
      <xdr:rowOff>57150</xdr:rowOff>
    </xdr:to>
    <xdr:pic macro="[1]!DesignIconClicked">
      <xdr:nvPicPr>
        <xdr:cNvPr id="10" name="BEx7IMJ31Z8FV3OOBZGIE28FJEO6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0</xdr:row>
      <xdr:rowOff>85725</xdr:rowOff>
    </xdr:from>
    <xdr:to>
      <xdr:col>4</xdr:col>
      <xdr:colOff>66675</xdr:colOff>
      <xdr:row>0</xdr:row>
      <xdr:rowOff>133350</xdr:rowOff>
    </xdr:to>
    <xdr:pic macro="[1]!DesignIconClicked">
      <xdr:nvPicPr>
        <xdr:cNvPr id="11" name="BExIVGJFA0A3SCFXO1DQJ6HSPTBY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77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838200</xdr:colOff>
      <xdr:row>2</xdr:row>
      <xdr:rowOff>638175</xdr:rowOff>
    </xdr:to>
    <xdr:pic macro="[1]!DesignIconClicked">
      <xdr:nvPicPr>
        <xdr:cNvPr id="1" name="BEx99C91GHRYWRMC1MCKG9E0HIP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T13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3" width="10.7109375" style="33" customWidth="1"/>
    <col min="4" max="4" width="65.7109375" style="33" customWidth="1"/>
    <col min="5" max="5" width="58.00390625" style="33" hidden="1" customWidth="1"/>
    <col min="6" max="6" width="69.7109375" style="45" hidden="1" customWidth="1"/>
    <col min="7" max="9" width="15.7109375" style="33" customWidth="1"/>
    <col min="10" max="11" width="15.421875" style="33" bestFit="1" customWidth="1"/>
    <col min="12" max="12" width="11.7109375" style="33" bestFit="1" customWidth="1"/>
    <col min="13" max="13" width="15.421875" style="33" bestFit="1" customWidth="1"/>
    <col min="14" max="14" width="9.421875" style="33" bestFit="1" customWidth="1"/>
    <col min="15" max="15" width="15.421875" style="33" bestFit="1" customWidth="1"/>
    <col min="16" max="16" width="9.421875" style="33" bestFit="1" customWidth="1"/>
    <col min="17" max="46" width="9.140625" style="33" customWidth="1"/>
    <col min="47" max="16384" width="9.140625" style="28" customWidth="1"/>
  </cols>
  <sheetData>
    <row r="1" spans="1:9" ht="20.25" customHeight="1">
      <c r="A1" s="31" t="s">
        <v>206</v>
      </c>
      <c r="B1" s="32"/>
      <c r="C1" s="32"/>
      <c r="D1" s="32"/>
      <c r="E1" s="32"/>
      <c r="F1" s="32"/>
      <c r="G1" s="32"/>
      <c r="H1" s="32"/>
      <c r="I1" s="32"/>
    </row>
    <row r="2" spans="1:6" ht="16.5">
      <c r="A2" s="34"/>
      <c r="F2" s="33"/>
    </row>
    <row r="3" spans="1:9" ht="15.75">
      <c r="A3" s="35" t="s">
        <v>253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36"/>
      <c r="B4" s="37"/>
      <c r="C4" s="37"/>
      <c r="D4" s="37"/>
      <c r="E4" s="37"/>
      <c r="F4" s="37"/>
      <c r="G4" s="38"/>
      <c r="H4" s="38"/>
      <c r="I4" s="38"/>
    </row>
    <row r="5" spans="6:9" ht="12.75">
      <c r="F5" s="33"/>
      <c r="G5" s="39"/>
      <c r="H5" s="39"/>
      <c r="I5" s="39"/>
    </row>
    <row r="6" spans="1:46" s="29" customFormat="1" ht="28.5">
      <c r="A6" s="46" t="s">
        <v>203</v>
      </c>
      <c r="B6" s="46" t="s">
        <v>202</v>
      </c>
      <c r="C6" s="46" t="s">
        <v>208</v>
      </c>
      <c r="D6" s="46" t="s">
        <v>204</v>
      </c>
      <c r="E6" s="47"/>
      <c r="F6" s="47"/>
      <c r="G6" s="47" t="str">
        <f>CONCATENATE("Plan za ",RIGHT(G9,5))</f>
        <v>Plan za 2023.</v>
      </c>
      <c r="H6" s="47" t="str">
        <f>CONCATENATE("Projekcija za ",RIGHT(H9,5))</f>
        <v>Projekcija za 2024.</v>
      </c>
      <c r="I6" s="47" t="str">
        <f>CONCATENATE("Projekcija za ",RIGHT(I9,5))</f>
        <v>Projekcija za 2025.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s="30" customFormat="1" ht="11.25">
      <c r="A7" s="48">
        <v>1</v>
      </c>
      <c r="B7" s="48">
        <v>2</v>
      </c>
      <c r="C7" s="48">
        <v>3</v>
      </c>
      <c r="D7" s="48">
        <v>4</v>
      </c>
      <c r="E7" s="49"/>
      <c r="F7" s="49"/>
      <c r="G7" s="50">
        <v>5</v>
      </c>
      <c r="H7" s="50">
        <v>6</v>
      </c>
      <c r="I7" s="50">
        <v>7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</row>
    <row r="8" spans="1:46" s="30" customFormat="1" ht="12.75">
      <c r="A8" s="51"/>
      <c r="B8" s="51"/>
      <c r="C8" s="51"/>
      <c r="D8" s="52" t="s">
        <v>251</v>
      </c>
      <c r="E8" s="53"/>
      <c r="F8" s="53"/>
      <c r="G8" s="54">
        <f>IF(ISBLANK(List2!B3),"",List2!B3)</f>
        <v>338688</v>
      </c>
      <c r="H8" s="54">
        <f>IF(ISBLANK(List2!C3),"",List2!C3)</f>
        <v>361658</v>
      </c>
      <c r="I8" s="54">
        <f>IF(ISBLANK(List2!D3),"",List2!D3)</f>
        <v>343076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</row>
    <row r="9" spans="1:17" ht="38.25" hidden="1">
      <c r="A9" s="55">
        <f>IF(ISNUMBER(SEARCH("XXX",E9)),LEFT(E9,LEN(E9)-3),"")</f>
      </c>
      <c r="B9" s="56">
        <f>IF(ISNUMBER(SEARCH("YYY",E9)),LEFT(E9,LEN(E9)-3),"")</f>
      </c>
      <c r="C9" s="56">
        <f>IF(ISNUMBER(VALUE(E9)),E9,"")</f>
      </c>
      <c r="D9" s="56">
        <f>IF(ISNUMBER(SEARCH("XXX",E9)),VLOOKUP(CONCATENATE("DRRH/",LEFT(E9,LEN(E9)-3)),List1!A$2:B$100,2,FALSE),IF(ISNUMBER(SEARCH("YYY",E9)),VLOOKUP(CONCATENATE("DRRH/",LEFT(E9,LEN(E9)-3)),List1!C$2:D$100,2,FALSE),F9))</f>
      </c>
      <c r="E9" s="57" t="s">
        <v>190</v>
      </c>
      <c r="F9" s="57" t="s">
        <v>190</v>
      </c>
      <c r="G9" s="58" t="s">
        <v>249</v>
      </c>
      <c r="H9" s="58" t="s">
        <v>207</v>
      </c>
      <c r="I9" s="58" t="s">
        <v>250</v>
      </c>
      <c r="J9" s="17"/>
      <c r="K9" s="17"/>
      <c r="L9" s="17"/>
      <c r="M9" s="17"/>
      <c r="N9" s="17"/>
      <c r="O9" s="42"/>
      <c r="P9" s="42"/>
      <c r="Q9" s="42"/>
    </row>
    <row r="10" spans="1:17" ht="12.75" hidden="1">
      <c r="A10" s="59">
        <f>IF(LEN(TRIM(E10))=1,TRIM(E10),"")</f>
      </c>
      <c r="B10" s="60">
        <f>IF(LEN(TRIM(E10))=2,TRIM(E10),"")</f>
      </c>
      <c r="C10" s="60">
        <f>IF(LEN(TRIM(E10))=3,TRIM(E10),"")</f>
      </c>
      <c r="D10" s="60">
        <f>IF(LEN(TRIM(E10))=4,TRIM(E10),"")</f>
      </c>
      <c r="E10" s="57" t="s">
        <v>209</v>
      </c>
      <c r="F10" s="57" t="s">
        <v>190</v>
      </c>
      <c r="G10" s="61" t="s">
        <v>248</v>
      </c>
      <c r="H10" s="61" t="s">
        <v>248</v>
      </c>
      <c r="I10" s="61" t="s">
        <v>248</v>
      </c>
      <c r="J10" s="43"/>
      <c r="K10" s="43"/>
      <c r="L10" s="17"/>
      <c r="M10" s="17"/>
      <c r="N10" s="17"/>
      <c r="O10" s="42"/>
      <c r="P10" s="42"/>
      <c r="Q10" s="42"/>
    </row>
    <row r="11" spans="1:17" ht="12.75">
      <c r="A11" s="62" t="str">
        <f>IF(ISNUMBER(SEARCH("XXX",E11)),LEFT(E11,LEN(E11)-3),"")</f>
        <v>6</v>
      </c>
      <c r="B11" s="63">
        <f>IF(ISNUMBER(SEARCH("YYY",E11)),LEFT(E11,LEN(E11)-3),"")</f>
      </c>
      <c r="C11" s="63">
        <f>IF(ISNUMBER(VALUE(E11)),E11,"")</f>
      </c>
      <c r="D11" s="63" t="str">
        <f>IF(ISNUMBER(SEARCH("XXX",E11)),VLOOKUP(CONCATENATE("DRRH/",LEFT(E11,LEN(E11)-3)),List1!A$2:B$100,2,FALSE),IF(ISNUMBER(SEARCH("YYY",E11)),VLOOKUP(CONCATENATE("DRRH/",LEFT(E11,LEN(E11)-3)),List1!C$2:D$100,2,FALSE),F11))</f>
        <v>Prihodi poslovanja</v>
      </c>
      <c r="E11" s="64" t="s">
        <v>246</v>
      </c>
      <c r="F11" s="64" t="s">
        <v>190</v>
      </c>
      <c r="G11" s="65">
        <v>338688</v>
      </c>
      <c r="H11" s="65">
        <v>361658</v>
      </c>
      <c r="I11" s="65">
        <v>343076</v>
      </c>
      <c r="J11" s="20"/>
      <c r="K11" s="20"/>
      <c r="L11" s="17"/>
      <c r="M11" s="17"/>
      <c r="N11" s="17"/>
      <c r="O11" s="42"/>
      <c r="P11" s="42"/>
      <c r="Q11" s="42"/>
    </row>
    <row r="12" spans="1:17" ht="12.75">
      <c r="A12" s="62">
        <f>IF(ISNUMBER(SEARCH("XXX",E12)),LEFT(E12,LEN(E12)-3),"")</f>
      </c>
      <c r="B12" s="63" t="str">
        <f>IF(ISNUMBER(SEARCH("YYY",E12)),LEFT(E12,LEN(E12)-3),"")</f>
        <v>67</v>
      </c>
      <c r="C12" s="63">
        <f>IF(ISNUMBER(VALUE(E12)),E12,"")</f>
      </c>
      <c r="D12" s="63" t="str">
        <f>IF(ISNUMBER(SEARCH("XXX",E12)),VLOOKUP(CONCATENATE("DRRH/",LEFT(E12,LEN(E12)-3)),List1!A$2:B$100,2,FALSE),IF(ISNUMBER(SEARCH("YYY",E12)),VLOOKUP(CONCATENATE("DRRH/",LEFT(E12,LEN(E12)-3)),List1!C$2:D$100,2,FALSE),F12))</f>
        <v>Prihodi iz proračuna</v>
      </c>
      <c r="E12" s="66" t="s">
        <v>247</v>
      </c>
      <c r="F12" s="66" t="s">
        <v>190</v>
      </c>
      <c r="G12" s="65">
        <v>338688</v>
      </c>
      <c r="H12" s="65">
        <v>361658</v>
      </c>
      <c r="I12" s="65">
        <v>343076</v>
      </c>
      <c r="J12" s="20"/>
      <c r="K12" s="20"/>
      <c r="L12" s="20"/>
      <c r="M12" s="20"/>
      <c r="N12" s="20"/>
      <c r="O12" s="44"/>
      <c r="P12" s="44"/>
      <c r="Q12" s="44"/>
    </row>
    <row r="13" spans="1:17" ht="12.75">
      <c r="A13" s="67">
        <f>IF(ISNUMBER(SEARCH("XXX",E13)),LEFT(E13,LEN(E13)-3),"")</f>
      </c>
      <c r="B13" s="68">
        <f>IF(ISNUMBER(SEARCH("YYY",E13)),LEFT(E13,LEN(E13)-3),"")</f>
      </c>
      <c r="C13" s="68" t="str">
        <f>IF(ISNUMBER(VALUE(E13)),E13,"")</f>
        <v>11</v>
      </c>
      <c r="D13" s="68" t="str">
        <f>IF(ISNUMBER(SEARCH("XXX",E13)),VLOOKUP(CONCATENATE("DRRH/",LEFT(E13,LEN(E13)-3)),List1!A$2:B$100,2,FALSE),IF(ISNUMBER(SEARCH("YYY",E13)),VLOOKUP(CONCATENATE("DRRH/",LEFT(E13,LEN(E13)-3)),List1!C$2:D$100,2,FALSE),F13))</f>
        <v>Opći prihodi i primici</v>
      </c>
      <c r="E13" s="69" t="s">
        <v>154</v>
      </c>
      <c r="F13" s="70" t="s">
        <v>252</v>
      </c>
      <c r="G13" s="71">
        <v>338688</v>
      </c>
      <c r="H13" s="71">
        <v>361658</v>
      </c>
      <c r="I13" s="71">
        <v>343076</v>
      </c>
      <c r="J13" s="43"/>
      <c r="K13" s="43"/>
      <c r="L13" s="20"/>
      <c r="M13" s="20"/>
      <c r="N13" s="20"/>
      <c r="O13" s="44"/>
      <c r="P13" s="44"/>
      <c r="Q13" s="44"/>
    </row>
  </sheetData>
  <sheetProtection/>
  <mergeCells count="2">
    <mergeCell ref="A1:I1"/>
    <mergeCell ref="A3:I3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S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57421875" style="16" bestFit="1" customWidth="1"/>
    <col min="2" max="2" width="34.421875" style="16" bestFit="1" customWidth="1"/>
    <col min="3" max="3" width="20.57421875" style="16" bestFit="1" customWidth="1"/>
    <col min="4" max="4" width="73.28125" style="16" bestFit="1" customWidth="1"/>
    <col min="5" max="5" width="12.421875" style="16" bestFit="1" customWidth="1"/>
    <col min="6" max="16384" width="9.140625" style="16" customWidth="1"/>
  </cols>
  <sheetData>
    <row r="1" spans="1:5" ht="12.75">
      <c r="A1" s="27" t="s">
        <v>211</v>
      </c>
      <c r="B1" s="27" t="s">
        <v>190</v>
      </c>
      <c r="C1" s="27" t="s">
        <v>212</v>
      </c>
      <c r="D1" s="27" t="s">
        <v>190</v>
      </c>
      <c r="E1" s="18" t="s">
        <v>210</v>
      </c>
    </row>
    <row r="2" spans="1:5" ht="12.75">
      <c r="A2" s="18" t="s">
        <v>213</v>
      </c>
      <c r="B2" s="18" t="s">
        <v>214</v>
      </c>
      <c r="C2" s="18" t="s">
        <v>215</v>
      </c>
      <c r="D2" s="18" t="s">
        <v>190</v>
      </c>
      <c r="E2" s="19">
        <v>1</v>
      </c>
    </row>
    <row r="3" spans="1:5" ht="12.75">
      <c r="A3" s="18" t="s">
        <v>213</v>
      </c>
      <c r="B3" s="18" t="s">
        <v>214</v>
      </c>
      <c r="C3" s="18" t="s">
        <v>216</v>
      </c>
      <c r="D3" s="18" t="s">
        <v>217</v>
      </c>
      <c r="E3" s="19">
        <v>141</v>
      </c>
    </row>
    <row r="4" spans="1:5" ht="12.75">
      <c r="A4" s="18" t="s">
        <v>213</v>
      </c>
      <c r="B4" s="18" t="s">
        <v>214</v>
      </c>
      <c r="C4" s="18" t="s">
        <v>218</v>
      </c>
      <c r="D4" s="18" t="s">
        <v>219</v>
      </c>
      <c r="E4" s="19">
        <v>48</v>
      </c>
    </row>
    <row r="5" spans="1:5" ht="12.75">
      <c r="A5" s="18" t="s">
        <v>213</v>
      </c>
      <c r="B5" s="18" t="s">
        <v>214</v>
      </c>
      <c r="C5" s="18" t="s">
        <v>220</v>
      </c>
      <c r="D5" s="18" t="s">
        <v>221</v>
      </c>
      <c r="E5" s="19">
        <v>189</v>
      </c>
    </row>
    <row r="6" spans="1:5" ht="12.75">
      <c r="A6" s="18" t="s">
        <v>213</v>
      </c>
      <c r="B6" s="18" t="s">
        <v>214</v>
      </c>
      <c r="C6" s="18" t="s">
        <v>222</v>
      </c>
      <c r="D6" s="18" t="s">
        <v>223</v>
      </c>
      <c r="E6" s="19">
        <v>195</v>
      </c>
    </row>
    <row r="7" spans="1:5" ht="12.75">
      <c r="A7" s="18" t="s">
        <v>213</v>
      </c>
      <c r="B7" s="18" t="s">
        <v>214</v>
      </c>
      <c r="C7" s="18" t="s">
        <v>224</v>
      </c>
      <c r="D7" s="18" t="s">
        <v>225</v>
      </c>
      <c r="E7" s="19">
        <v>75</v>
      </c>
    </row>
    <row r="8" spans="1:19" ht="12.75">
      <c r="A8" s="18" t="s">
        <v>213</v>
      </c>
      <c r="B8" s="18" t="s">
        <v>214</v>
      </c>
      <c r="C8" s="18" t="s">
        <v>226</v>
      </c>
      <c r="D8" s="18" t="s">
        <v>227</v>
      </c>
      <c r="E8" s="19">
        <v>80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2.75">
      <c r="A9" s="18" t="s">
        <v>213</v>
      </c>
      <c r="B9" s="18" t="s">
        <v>214</v>
      </c>
      <c r="C9" s="18" t="s">
        <v>228</v>
      </c>
      <c r="D9" s="18" t="s">
        <v>229</v>
      </c>
      <c r="E9" s="19">
        <v>10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2.75">
      <c r="A10" s="18" t="s">
        <v>213</v>
      </c>
      <c r="B10" s="18" t="s">
        <v>214</v>
      </c>
      <c r="C10" s="18" t="s">
        <v>230</v>
      </c>
      <c r="D10" s="18" t="s">
        <v>231</v>
      </c>
      <c r="E10" s="19">
        <v>32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2.75">
      <c r="A11" s="18" t="s">
        <v>213</v>
      </c>
      <c r="B11" s="18" t="s">
        <v>214</v>
      </c>
      <c r="C11" s="18" t="s">
        <v>232</v>
      </c>
      <c r="D11" s="18" t="s">
        <v>233</v>
      </c>
      <c r="E11" s="19">
        <v>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>
      <c r="A12" s="18" t="s">
        <v>234</v>
      </c>
      <c r="B12" s="18" t="s">
        <v>235</v>
      </c>
      <c r="C12" s="18" t="s">
        <v>215</v>
      </c>
      <c r="D12" s="18" t="s">
        <v>190</v>
      </c>
      <c r="E12" s="19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>
      <c r="A13" s="18" t="s">
        <v>234</v>
      </c>
      <c r="B13" s="18" t="s">
        <v>235</v>
      </c>
      <c r="C13" s="18" t="s">
        <v>236</v>
      </c>
      <c r="D13" s="18" t="s">
        <v>237</v>
      </c>
      <c r="E13" s="19">
        <v>45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>
      <c r="A14" s="18" t="s">
        <v>234</v>
      </c>
      <c r="B14" s="18" t="s">
        <v>235</v>
      </c>
      <c r="C14" s="18" t="s">
        <v>238</v>
      </c>
      <c r="D14" s="18" t="s">
        <v>239</v>
      </c>
      <c r="E14" s="19">
        <v>187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>
      <c r="A15" s="18" t="s">
        <v>234</v>
      </c>
      <c r="B15" s="18" t="s">
        <v>235</v>
      </c>
      <c r="C15" s="18" t="s">
        <v>240</v>
      </c>
      <c r="D15" s="18" t="s">
        <v>241</v>
      </c>
      <c r="E15" s="19">
        <v>22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>
      <c r="A16" s="18" t="s">
        <v>234</v>
      </c>
      <c r="B16" s="18" t="s">
        <v>235</v>
      </c>
      <c r="C16" s="18" t="s">
        <v>242</v>
      </c>
      <c r="D16" s="18" t="s">
        <v>243</v>
      </c>
      <c r="E16" s="19">
        <v>13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>
      <c r="A17" s="18" t="s">
        <v>234</v>
      </c>
      <c r="B17" s="18" t="s">
        <v>235</v>
      </c>
      <c r="C17" s="18" t="s">
        <v>244</v>
      </c>
      <c r="D17" s="18" t="s">
        <v>245</v>
      </c>
      <c r="E17" s="19">
        <v>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K2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16" customWidth="1"/>
    <col min="2" max="4" width="12.7109375" style="16" bestFit="1" customWidth="1"/>
    <col min="5" max="16384" width="9.140625" style="16" customWidth="1"/>
  </cols>
  <sheetData>
    <row r="1" spans="1:4" ht="38.25">
      <c r="A1" s="26" t="s">
        <v>190</v>
      </c>
      <c r="B1" s="23" t="s">
        <v>249</v>
      </c>
      <c r="C1" s="23" t="s">
        <v>207</v>
      </c>
      <c r="D1" s="23" t="s">
        <v>250</v>
      </c>
    </row>
    <row r="2" spans="1:4" ht="12.75">
      <c r="A2" s="26" t="s">
        <v>190</v>
      </c>
      <c r="B2" s="21" t="s">
        <v>248</v>
      </c>
      <c r="C2" s="21" t="s">
        <v>248</v>
      </c>
      <c r="D2" s="21" t="s">
        <v>248</v>
      </c>
    </row>
    <row r="3" spans="1:4" ht="51">
      <c r="A3" s="22" t="s">
        <v>251</v>
      </c>
      <c r="B3" s="19">
        <v>338688</v>
      </c>
      <c r="C3" s="19">
        <v>361658</v>
      </c>
      <c r="D3" s="19">
        <v>343076</v>
      </c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24"/>
      <c r="B10" s="24"/>
      <c r="C10" s="24"/>
      <c r="D10" s="24"/>
      <c r="E10" s="24"/>
      <c r="F10" s="24"/>
      <c r="G10" s="25"/>
      <c r="H10" s="25"/>
      <c r="I10" s="24"/>
      <c r="J10" s="24"/>
      <c r="K10" s="24"/>
    </row>
    <row r="11" spans="1:11" ht="12.75">
      <c r="A11" s="24"/>
      <c r="B11" s="24"/>
      <c r="C11" s="24"/>
      <c r="D11" s="24"/>
      <c r="E11" s="24"/>
      <c r="F11" s="24"/>
      <c r="G11" s="25"/>
      <c r="H11" s="25"/>
      <c r="I11" s="24"/>
      <c r="J11" s="24"/>
      <c r="K11" s="24"/>
    </row>
    <row r="12" spans="1:11" ht="12.75">
      <c r="A12" s="24"/>
      <c r="B12" s="24"/>
      <c r="C12" s="24"/>
      <c r="D12" s="24"/>
      <c r="E12" s="24"/>
      <c r="F12" s="24"/>
      <c r="G12" s="25"/>
      <c r="H12" s="25"/>
      <c r="I12" s="24"/>
      <c r="J12" s="24"/>
      <c r="K12" s="24"/>
    </row>
    <row r="13" spans="1:11" ht="12.75">
      <c r="A13" s="24"/>
      <c r="B13" s="24"/>
      <c r="C13" s="24"/>
      <c r="D13" s="24"/>
      <c r="E13" s="24"/>
      <c r="F13" s="24"/>
      <c r="G13" s="25"/>
      <c r="H13" s="25"/>
      <c r="I13" s="24"/>
      <c r="J13" s="24"/>
      <c r="K13" s="24"/>
    </row>
    <row r="14" spans="1:11" ht="12.75">
      <c r="A14" s="24"/>
      <c r="B14" s="24"/>
      <c r="C14" s="24"/>
      <c r="D14" s="24"/>
      <c r="E14" s="24"/>
      <c r="F14" s="24"/>
      <c r="G14" s="25"/>
      <c r="H14" s="25"/>
      <c r="I14" s="24"/>
      <c r="J14" s="24"/>
      <c r="K14" s="24"/>
    </row>
    <row r="15" spans="1:11" ht="12.75">
      <c r="A15" s="24"/>
      <c r="B15" s="24"/>
      <c r="C15" s="24"/>
      <c r="D15" s="24"/>
      <c r="E15" s="24"/>
      <c r="F15" s="24"/>
      <c r="G15" s="25"/>
      <c r="H15" s="25"/>
      <c r="I15" s="24"/>
      <c r="J15" s="24"/>
      <c r="K15" s="24"/>
    </row>
    <row r="16" spans="1:11" ht="12.75">
      <c r="A16" s="24"/>
      <c r="B16" s="24"/>
      <c r="C16" s="24"/>
      <c r="D16" s="24"/>
      <c r="E16" s="24"/>
      <c r="F16" s="24"/>
      <c r="G16" s="25"/>
      <c r="H16" s="25"/>
      <c r="I16" s="24"/>
      <c r="J16" s="24"/>
      <c r="K16" s="24"/>
    </row>
    <row r="17" spans="1:11" ht="12.75">
      <c r="A17" s="24"/>
      <c r="B17" s="24"/>
      <c r="C17" s="24"/>
      <c r="D17" s="24"/>
      <c r="E17" s="24"/>
      <c r="F17" s="24"/>
      <c r="G17" s="25"/>
      <c r="H17" s="25"/>
      <c r="I17" s="24"/>
      <c r="J17" s="24"/>
      <c r="K17" s="24"/>
    </row>
    <row r="18" spans="1:11" ht="12.75">
      <c r="A18" s="24"/>
      <c r="B18" s="24"/>
      <c r="C18" s="24"/>
      <c r="D18" s="24"/>
      <c r="E18" s="24"/>
      <c r="F18" s="24"/>
      <c r="G18" s="25"/>
      <c r="H18" s="25"/>
      <c r="I18" s="24"/>
      <c r="J18" s="24"/>
      <c r="K18" s="24"/>
    </row>
    <row r="19" spans="1:11" ht="12.75">
      <c r="A19" s="24"/>
      <c r="B19" s="24"/>
      <c r="C19" s="24"/>
      <c r="D19" s="24"/>
      <c r="E19" s="24"/>
      <c r="F19" s="24"/>
      <c r="G19" s="25"/>
      <c r="H19" s="25"/>
      <c r="I19" s="24"/>
      <c r="J19" s="24"/>
      <c r="K19" s="24"/>
    </row>
    <row r="20" spans="1:11" ht="12.75">
      <c r="A20" s="24"/>
      <c r="B20" s="24"/>
      <c r="C20" s="24"/>
      <c r="D20" s="24"/>
      <c r="E20" s="24"/>
      <c r="F20" s="24"/>
      <c r="G20" s="25"/>
      <c r="H20" s="25"/>
      <c r="I20" s="24"/>
      <c r="J20" s="24"/>
      <c r="K20" s="24"/>
    </row>
    <row r="21" spans="1:11" ht="12.75">
      <c r="A21" s="24"/>
      <c r="B21" s="24"/>
      <c r="C21" s="24"/>
      <c r="D21" s="24"/>
      <c r="E21" s="24"/>
      <c r="F21" s="24"/>
      <c r="G21" s="25"/>
      <c r="H21" s="25"/>
      <c r="I21" s="24"/>
      <c r="J21" s="24"/>
      <c r="K21" s="24"/>
    </row>
    <row r="22" spans="1:11" ht="12.75">
      <c r="A22" s="24"/>
      <c r="B22" s="24"/>
      <c r="C22" s="24"/>
      <c r="D22" s="24"/>
      <c r="E22" s="24"/>
      <c r="F22" s="24"/>
      <c r="G22" s="25"/>
      <c r="H22" s="25"/>
      <c r="I22" s="24"/>
      <c r="J22" s="24"/>
      <c r="K22" s="24"/>
    </row>
    <row r="23" spans="1:11" ht="12.75">
      <c r="A23" s="24"/>
      <c r="B23" s="24"/>
      <c r="C23" s="24"/>
      <c r="D23" s="24"/>
      <c r="E23" s="24"/>
      <c r="F23" s="24"/>
      <c r="G23" s="25"/>
      <c r="H23" s="25"/>
      <c r="I23" s="24"/>
      <c r="J23" s="24"/>
      <c r="K23" s="24"/>
    </row>
    <row r="24" spans="1:11" ht="12.75">
      <c r="A24" s="24"/>
      <c r="B24" s="24"/>
      <c r="C24" s="24"/>
      <c r="D24" s="24"/>
      <c r="E24" s="24"/>
      <c r="F24" s="24"/>
      <c r="G24" s="25"/>
      <c r="H24" s="25"/>
      <c r="I24" s="24"/>
      <c r="J24" s="24"/>
      <c r="K24" s="24"/>
    </row>
    <row r="25" spans="1:11" ht="12.75">
      <c r="A25" s="24"/>
      <c r="B25" s="24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4"/>
      <c r="B26" s="24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4"/>
      <c r="B27" s="24"/>
      <c r="C27" s="24"/>
      <c r="D27" s="24"/>
      <c r="E27" s="24"/>
      <c r="F27" s="24"/>
      <c r="G27" s="25"/>
      <c r="H27" s="25"/>
      <c r="I27" s="24"/>
      <c r="J27" s="24"/>
      <c r="K27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PONN02PR Plan prihoda</dc:title>
  <dc:subject/>
  <dc:creator>sino</dc:creator>
  <cp:keywords/>
  <dc:description/>
  <cp:lastModifiedBy>Mirta Ivanković</cp:lastModifiedBy>
  <cp:lastPrinted>2022-12-08T12:55:46Z</cp:lastPrinted>
  <dcterms:created xsi:type="dcterms:W3CDTF">2003-05-28T14:27:38Z</dcterms:created>
  <dcterms:modified xsi:type="dcterms:W3CDTF">2022-12-08T12:56:19Z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PONN02PR Plan prihoda.xls</vt:lpwstr>
  </property>
</Properties>
</file>